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20" windowWidth="19440" windowHeight="7575"/>
  </bookViews>
  <sheets>
    <sheet name="Листы1-5" sheetId="3" r:id="rId1"/>
    <sheet name="Листы6-8" sheetId="5" state="hidden" r:id="rId2"/>
    <sheet name="Листы6-8 " sheetId="6" r:id="rId3"/>
    <sheet name="Лист9" sheetId="4" r:id="rId4"/>
  </sheets>
  <definedNames>
    <definedName name="_xlnm._FilterDatabase" localSheetId="0" hidden="1">'Листы1-5'!$A$70:$CV$70</definedName>
    <definedName name="_xlnm.Print_Titles" localSheetId="0">'Листы1-5'!$24:$30</definedName>
    <definedName name="_xlnm.Print_Titles" localSheetId="1">'Листы6-8'!$3:$8</definedName>
    <definedName name="_xlnm.Print_Titles" localSheetId="2">'Листы6-8 '!$3:$8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50" i="3"/>
  <c r="CF50"/>
  <c r="CF52"/>
  <c r="BX50"/>
  <c r="BX40"/>
  <c r="BX42"/>
  <c r="BX39"/>
  <c r="BX52"/>
  <c r="CF39"/>
  <c r="BP39"/>
  <c r="BP186"/>
  <c r="BP168"/>
  <c r="BP161"/>
  <c r="CY31" i="6" l="1"/>
  <c r="BX344" i="3"/>
  <c r="CF344"/>
  <c r="BX349"/>
  <c r="CF349"/>
  <c r="BP349"/>
  <c r="BP193"/>
  <c r="BP91" l="1"/>
  <c r="BP150" l="1"/>
  <c r="BP143"/>
  <c r="BP126"/>
  <c r="BP116"/>
  <c r="BP111"/>
  <c r="BP109"/>
  <c r="BP96"/>
  <c r="BP95"/>
  <c r="BP85"/>
  <c r="BP82"/>
  <c r="BP75"/>
  <c r="BP90" l="1"/>
  <c r="BP84"/>
  <c r="CF351"/>
  <c r="BX351"/>
  <c r="BP351"/>
  <c r="CF350"/>
  <c r="BX193"/>
  <c r="CF346"/>
  <c r="CF345" s="1"/>
  <c r="BX346"/>
  <c r="BP346"/>
  <c r="BP345" s="1"/>
  <c r="BP344" s="1"/>
  <c r="BX345"/>
  <c r="BP356"/>
  <c r="BP355" s="1"/>
  <c r="BP354" s="1"/>
  <c r="BX356"/>
  <c r="BX355" s="1"/>
  <c r="BX354" s="1"/>
  <c r="CF356"/>
  <c r="CF355" s="1"/>
  <c r="CF354" s="1"/>
  <c r="CY15" i="6" l="1"/>
  <c r="CZ15"/>
  <c r="DA15"/>
  <c r="BP114" i="3" l="1"/>
  <c r="BX114"/>
  <c r="CF114"/>
  <c r="BP387"/>
  <c r="BX398"/>
  <c r="CF398"/>
  <c r="BP398"/>
  <c r="BX376"/>
  <c r="CF376"/>
  <c r="BP376"/>
  <c r="BX387"/>
  <c r="BX320"/>
  <c r="CF320"/>
  <c r="BX381" l="1"/>
  <c r="CN39" l="1"/>
  <c r="CN49"/>
  <c r="BP310" l="1"/>
  <c r="BP309" s="1"/>
  <c r="BP295"/>
  <c r="BP285"/>
  <c r="BP280"/>
  <c r="BP276"/>
  <c r="BP272"/>
  <c r="BP263"/>
  <c r="BP262" s="1"/>
  <c r="BP261" s="1"/>
  <c r="BP259"/>
  <c r="BP258" s="1"/>
  <c r="BP257" s="1"/>
  <c r="BP254"/>
  <c r="BP250"/>
  <c r="BP246"/>
  <c r="BP245" s="1"/>
  <c r="BP243"/>
  <c r="BP242" s="1"/>
  <c r="BP239"/>
  <c r="BP238" s="1"/>
  <c r="BP235"/>
  <c r="BP234" s="1"/>
  <c r="BP231"/>
  <c r="BP230" s="1"/>
  <c r="BP228"/>
  <c r="BP210"/>
  <c r="BP209" s="1"/>
  <c r="BP206"/>
  <c r="BP205" s="1"/>
  <c r="BX285" l="1"/>
  <c r="CF285"/>
  <c r="CF284" s="1"/>
  <c r="CF283" s="1"/>
  <c r="BX280"/>
  <c r="CF280"/>
  <c r="CF279" s="1"/>
  <c r="CF278" s="1"/>
  <c r="BP224"/>
  <c r="BX392"/>
  <c r="BX391" s="1"/>
  <c r="CF392"/>
  <c r="CF391" s="1"/>
  <c r="CF387"/>
  <c r="CF381" s="1"/>
  <c r="CF380" s="1"/>
  <c r="BX380"/>
  <c r="BP381"/>
  <c r="BP380" s="1"/>
  <c r="CF373"/>
  <c r="CF372" s="1"/>
  <c r="BX373"/>
  <c r="BX372" s="1"/>
  <c r="BP373"/>
  <c r="BP372" s="1"/>
  <c r="BP368"/>
  <c r="BP365" s="1"/>
  <c r="BP364" s="1"/>
  <c r="CF368"/>
  <c r="CF365" s="1"/>
  <c r="CF364" s="1"/>
  <c r="BX368"/>
  <c r="BX365" s="1"/>
  <c r="BX364" s="1"/>
  <c r="BP326"/>
  <c r="BP325" s="1"/>
  <c r="BP324" s="1"/>
  <c r="CF361"/>
  <c r="CF360" s="1"/>
  <c r="CF359" s="1"/>
  <c r="BX361"/>
  <c r="BX360" s="1"/>
  <c r="BX359" s="1"/>
  <c r="BP361"/>
  <c r="BP360" s="1"/>
  <c r="BP359" s="1"/>
  <c r="CF341"/>
  <c r="CF340" s="1"/>
  <c r="CF339" s="1"/>
  <c r="BX341"/>
  <c r="BX340" s="1"/>
  <c r="BX339" s="1"/>
  <c r="BP341"/>
  <c r="BP340" s="1"/>
  <c r="BP339" s="1"/>
  <c r="CF336"/>
  <c r="CF335" s="1"/>
  <c r="CF334" s="1"/>
  <c r="BX336"/>
  <c r="BX335" s="1"/>
  <c r="BX334" s="1"/>
  <c r="BP336"/>
  <c r="BP335" s="1"/>
  <c r="BP334" s="1"/>
  <c r="CF331"/>
  <c r="CF330" s="1"/>
  <c r="CF329" s="1"/>
  <c r="BX331"/>
  <c r="BX330" s="1"/>
  <c r="BX329" s="1"/>
  <c r="BP331"/>
  <c r="BP330" s="1"/>
  <c r="BP329" s="1"/>
  <c r="CF326"/>
  <c r="CF325" s="1"/>
  <c r="CF324" s="1"/>
  <c r="BX326"/>
  <c r="BX325" s="1"/>
  <c r="BX324" s="1"/>
  <c r="CF314"/>
  <c r="CF313" s="1"/>
  <c r="BP320"/>
  <c r="BP314" s="1"/>
  <c r="BP313" s="1"/>
  <c r="BX314"/>
  <c r="BX313" s="1"/>
  <c r="BX310"/>
  <c r="BX309" s="1"/>
  <c r="CF310"/>
  <c r="CF309" s="1"/>
  <c r="CF305"/>
  <c r="CF299" s="1"/>
  <c r="CF298" s="1"/>
  <c r="BX305"/>
  <c r="BP305"/>
  <c r="BP299" s="1"/>
  <c r="BP298" s="1"/>
  <c r="BX299"/>
  <c r="BP294"/>
  <c r="BP293" s="1"/>
  <c r="CF295"/>
  <c r="CF294" s="1"/>
  <c r="CF293" s="1"/>
  <c r="BX295"/>
  <c r="BX294" s="1"/>
  <c r="BX293" s="1"/>
  <c r="BX290"/>
  <c r="BX289" s="1"/>
  <c r="BX288" s="1"/>
  <c r="CF290"/>
  <c r="CF289" s="1"/>
  <c r="CF288" s="1"/>
  <c r="BP290"/>
  <c r="BP289" s="1"/>
  <c r="BP288" s="1"/>
  <c r="BX284"/>
  <c r="BX283" s="1"/>
  <c r="BP284"/>
  <c r="BP283" s="1"/>
  <c r="BP279"/>
  <c r="BP278" s="1"/>
  <c r="BX279"/>
  <c r="BX278" s="1"/>
  <c r="CF263"/>
  <c r="CF262" s="1"/>
  <c r="CF261" s="1"/>
  <c r="BX263"/>
  <c r="BX262" s="1"/>
  <c r="BX261" s="1"/>
  <c r="CF259"/>
  <c r="CF258" s="1"/>
  <c r="CF257" s="1"/>
  <c r="BX259"/>
  <c r="BX258" s="1"/>
  <c r="BX257" s="1"/>
  <c r="CF250"/>
  <c r="CF249" s="1"/>
  <c r="BX250"/>
  <c r="BX249" s="1"/>
  <c r="BP249"/>
  <c r="CF246"/>
  <c r="CF245" s="1"/>
  <c r="BX246"/>
  <c r="BX245" s="1"/>
  <c r="BP253"/>
  <c r="BX254"/>
  <c r="BX253" s="1"/>
  <c r="CF254"/>
  <c r="CF253" s="1"/>
  <c r="BP227"/>
  <c r="BX166"/>
  <c r="BX160" s="1"/>
  <c r="CF166"/>
  <c r="CF160" s="1"/>
  <c r="BP166"/>
  <c r="BP160" s="1"/>
  <c r="BX220"/>
  <c r="BX214" s="1"/>
  <c r="CF220"/>
  <c r="CF214" s="1"/>
  <c r="BP220"/>
  <c r="BP214" s="1"/>
  <c r="BX228"/>
  <c r="BX227" s="1"/>
  <c r="CF228"/>
  <c r="CF227" s="1"/>
  <c r="BX210"/>
  <c r="BX209" s="1"/>
  <c r="CF210"/>
  <c r="CF209" s="1"/>
  <c r="BX201"/>
  <c r="BX195" s="1"/>
  <c r="BX194" s="1"/>
  <c r="CF201"/>
  <c r="CF195" s="1"/>
  <c r="CF194" s="1"/>
  <c r="BP201"/>
  <c r="BP195" s="1"/>
  <c r="BP194" s="1"/>
  <c r="BX206"/>
  <c r="CF206"/>
  <c r="CF53" l="1"/>
  <c r="CF193"/>
  <c r="BX53"/>
  <c r="BP49"/>
  <c r="BP33" s="1"/>
  <c r="BX298"/>
  <c r="BP392"/>
  <c r="BP391" s="1"/>
  <c r="BP213"/>
  <c r="BX205"/>
  <c r="CF205"/>
  <c r="BP153" l="1"/>
  <c r="BP152" s="1"/>
  <c r="BX153"/>
  <c r="BX152" s="1"/>
  <c r="CF153"/>
  <c r="CF152" s="1"/>
  <c r="CF148"/>
  <c r="CF142" s="1"/>
  <c r="BX148"/>
  <c r="BX142" s="1"/>
  <c r="BP148"/>
  <c r="BP142" s="1"/>
  <c r="BP141" l="1"/>
  <c r="BX141"/>
  <c r="CF141"/>
  <c r="CF235"/>
  <c r="CF234" s="1"/>
  <c r="BX235"/>
  <c r="BX234" s="1"/>
  <c r="BX224" l="1"/>
  <c r="BX213" s="1"/>
  <c r="CF224"/>
  <c r="CF213" s="1"/>
  <c r="BX231"/>
  <c r="BX230" s="1"/>
  <c r="CF231"/>
  <c r="CF230" s="1"/>
  <c r="BX239"/>
  <c r="BX238" s="1"/>
  <c r="CF239"/>
  <c r="CF238" s="1"/>
  <c r="BX243"/>
  <c r="BX242" s="1"/>
  <c r="CF243"/>
  <c r="CF242" s="1"/>
  <c r="BX268"/>
  <c r="BX267" s="1"/>
  <c r="BX266" s="1"/>
  <c r="CF268"/>
  <c r="CF267" s="1"/>
  <c r="CF266" s="1"/>
  <c r="BX272"/>
  <c r="BX271" s="1"/>
  <c r="BX270" s="1"/>
  <c r="CF272"/>
  <c r="CF271" s="1"/>
  <c r="CF270" s="1"/>
  <c r="BX276"/>
  <c r="BX275" s="1"/>
  <c r="BX274" s="1"/>
  <c r="CF276"/>
  <c r="CF275" s="1"/>
  <c r="CF274" s="1"/>
  <c r="BP275"/>
  <c r="BP274" s="1"/>
  <c r="BP271"/>
  <c r="BP270" s="1"/>
  <c r="BP268"/>
  <c r="BP267" s="1"/>
  <c r="BP266" s="1"/>
  <c r="DB35" i="6" l="1"/>
  <c r="DA35"/>
  <c r="CZ35"/>
  <c r="CY35"/>
  <c r="DB31"/>
  <c r="DA31"/>
  <c r="CZ31"/>
  <c r="DB27"/>
  <c r="DA27"/>
  <c r="DA26" s="1"/>
  <c r="CZ27"/>
  <c r="CZ26" s="1"/>
  <c r="CY27"/>
  <c r="CY26" s="1"/>
  <c r="DB26"/>
  <c r="DB23"/>
  <c r="DA23"/>
  <c r="CZ23"/>
  <c r="CY23"/>
  <c r="DB20"/>
  <c r="DB19" s="1"/>
  <c r="DA20"/>
  <c r="CZ20"/>
  <c r="CZ19" s="1"/>
  <c r="CY20"/>
  <c r="DA19"/>
  <c r="CY19"/>
  <c r="DB16"/>
  <c r="DB15" s="1"/>
  <c r="DA16"/>
  <c r="CZ16"/>
  <c r="CY16"/>
  <c r="DB11"/>
  <c r="DA11"/>
  <c r="DA10" s="1"/>
  <c r="CZ11"/>
  <c r="CZ10" s="1"/>
  <c r="CY11"/>
  <c r="CY10" s="1"/>
  <c r="DB10"/>
  <c r="CF191" i="3"/>
  <c r="BX191"/>
  <c r="BP191"/>
  <c r="CF177"/>
  <c r="BX177"/>
  <c r="BP177"/>
  <c r="CF170"/>
  <c r="BX170"/>
  <c r="BP170"/>
  <c r="CF139"/>
  <c r="BX139"/>
  <c r="BP139"/>
  <c r="CF125"/>
  <c r="BX125"/>
  <c r="BX124" s="1"/>
  <c r="BP125"/>
  <c r="CF118"/>
  <c r="BX118"/>
  <c r="BP118"/>
  <c r="CF108"/>
  <c r="BX108"/>
  <c r="BP108"/>
  <c r="CF105"/>
  <c r="BX105"/>
  <c r="BP105"/>
  <c r="CF91"/>
  <c r="BX91"/>
  <c r="CF84"/>
  <c r="BX84"/>
  <c r="CF80"/>
  <c r="CF74" s="1"/>
  <c r="BX80"/>
  <c r="BX74" s="1"/>
  <c r="BP80"/>
  <c r="BP74" s="1"/>
  <c r="BP73" s="1"/>
  <c r="CN61"/>
  <c r="CF61"/>
  <c r="BX61"/>
  <c r="BP61"/>
  <c r="CN57"/>
  <c r="CF57"/>
  <c r="BX57"/>
  <c r="BP57"/>
  <c r="CN46"/>
  <c r="CF46"/>
  <c r="BX46"/>
  <c r="BP46"/>
  <c r="CN36"/>
  <c r="CN34" s="1"/>
  <c r="CF36"/>
  <c r="CF34" s="1"/>
  <c r="BX36"/>
  <c r="BX34" s="1"/>
  <c r="BP36"/>
  <c r="BP34" s="1"/>
  <c r="CJ9"/>
  <c r="CF124" l="1"/>
  <c r="DB7" i="6"/>
  <c r="CY7"/>
  <c r="CZ7"/>
  <c r="DA7"/>
  <c r="CN33" i="3"/>
  <c r="CF107"/>
  <c r="CF42" s="1"/>
  <c r="BP176"/>
  <c r="BP159" s="1"/>
  <c r="CF176"/>
  <c r="CF159" s="1"/>
  <c r="CF49" s="1"/>
  <c r="BX176"/>
  <c r="BX159" s="1"/>
  <c r="BX49" s="1"/>
  <c r="BX33" s="1"/>
  <c r="CF90"/>
  <c r="CF73" s="1"/>
  <c r="CF40" s="1"/>
  <c r="BX90"/>
  <c r="BX73" s="1"/>
  <c r="BX107"/>
  <c r="BP124"/>
  <c r="BP107" s="1"/>
  <c r="BP71" s="1"/>
  <c r="CF33" l="1"/>
  <c r="BP158"/>
  <c r="BP70" s="1"/>
  <c r="CF71"/>
  <c r="BX71"/>
  <c r="CF158"/>
  <c r="CF70" s="1"/>
  <c r="BX158"/>
  <c r="BX70" l="1"/>
</calcChain>
</file>

<file path=xl/sharedStrings.xml><?xml version="1.0" encoding="utf-8"?>
<sst xmlns="http://schemas.openxmlformats.org/spreadsheetml/2006/main" count="1676" uniqueCount="488">
  <si>
    <t>Утверждаю</t>
  </si>
  <si>
    <t>(наименование должности уполномоченного лица)</t>
  </si>
  <si>
    <t>(подпись)</t>
  </si>
  <si>
    <t>(расшифровка подписи)</t>
  </si>
  <si>
    <t>«</t>
  </si>
  <si>
    <t>»</t>
  </si>
  <si>
    <t xml:space="preserve"> г.</t>
  </si>
  <si>
    <t>План финансово-хозяйственной деятельности на 20</t>
  </si>
  <si>
    <t>25</t>
  </si>
  <si>
    <t>г.</t>
  </si>
  <si>
    <t>(на 20</t>
  </si>
  <si>
    <t>г. и плановый период 20</t>
  </si>
  <si>
    <t>26</t>
  </si>
  <si>
    <t>и 20</t>
  </si>
  <si>
    <t>27</t>
  </si>
  <si>
    <r>
      <rPr>
        <b/>
        <sz val="12"/>
        <rFont val="Times New Roman"/>
        <family val="1"/>
        <charset val="204"/>
      </rPr>
      <t>годов</t>
    </r>
    <r>
      <rPr>
        <b/>
        <sz val="12"/>
        <rFont val="Times New Roman"/>
        <family val="1"/>
        <charset val="204"/>
      </rPr>
      <t>)</t>
    </r>
  </si>
  <si>
    <t>КОДЫ</t>
  </si>
  <si>
    <t>от «</t>
  </si>
  <si>
    <r>
      <rPr>
        <sz val="10"/>
        <rFont val="Times New Roman"/>
        <family val="1"/>
        <charset val="204"/>
      </rPr>
      <t xml:space="preserve"> г.</t>
    </r>
    <r>
      <rPr>
        <vertAlign val="superscript"/>
        <sz val="10"/>
        <rFont val="Times New Roman"/>
        <family val="1"/>
        <charset val="204"/>
      </rPr>
      <t>2</t>
    </r>
  </si>
  <si>
    <t>Дата</t>
  </si>
  <si>
    <t>Орган, осуществляющий</t>
  </si>
  <si>
    <t>по Сводному реестру</t>
  </si>
  <si>
    <t>60310604</t>
  </si>
  <si>
    <t>функции и полномочия учредителя</t>
  </si>
  <si>
    <t xml:space="preserve">Управление образования г. Волгодонска </t>
  </si>
  <si>
    <t>глава по БК</t>
  </si>
  <si>
    <t>907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</si>
  <si>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</si>
  <si>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</si>
  <si>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</si>
  <si>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</si>
  <si>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</si>
  <si>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</si>
  <si>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</si>
  <si>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</si>
  <si>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</t>
  </si>
  <si>
    <t>Код по</t>
  </si>
  <si>
    <t>Аналити-</t>
  </si>
  <si>
    <t>Сумма</t>
  </si>
  <si>
    <t>строки</t>
  </si>
  <si>
    <t>бюджетной</t>
  </si>
  <si>
    <t>ческий</t>
  </si>
  <si>
    <t>на 2025 г.</t>
  </si>
  <si>
    <t>на 2026 г.</t>
  </si>
  <si>
    <t>на 2027 г.</t>
  </si>
  <si>
    <t>за пре-</t>
  </si>
  <si>
    <t>класси-</t>
  </si>
  <si>
    <r>
      <rPr>
        <sz val="9"/>
        <rFont val="Times New Roman"/>
        <family val="1"/>
        <charset val="204"/>
      </rPr>
      <t>код</t>
    </r>
    <r>
      <rPr>
        <vertAlign val="superscript"/>
        <sz val="9"/>
        <rFont val="Times New Roman"/>
        <family val="1"/>
        <charset val="204"/>
      </rPr>
      <t>4</t>
    </r>
  </si>
  <si>
    <t>текущий</t>
  </si>
  <si>
    <t>первый</t>
  </si>
  <si>
    <t>второй</t>
  </si>
  <si>
    <t>делами</t>
  </si>
  <si>
    <t>фикации</t>
  </si>
  <si>
    <t>финан-</t>
  </si>
  <si>
    <t>год</t>
  </si>
  <si>
    <t>планового</t>
  </si>
  <si>
    <t>Российской</t>
  </si>
  <si>
    <t>совый</t>
  </si>
  <si>
    <t>периода</t>
  </si>
  <si>
    <r>
      <rPr>
        <sz val="9"/>
        <rFont val="Times New Roman"/>
        <family val="1"/>
        <charset val="204"/>
      </rPr>
      <t>Федерации</t>
    </r>
    <r>
      <rPr>
        <vertAlign val="superscript"/>
        <sz val="9"/>
        <rFont val="Times New Roman"/>
        <family val="1"/>
        <charset val="204"/>
      </rPr>
      <t>3</t>
    </r>
  </si>
  <si>
    <r>
      <rPr>
        <sz val="10"/>
        <rFont val="Times New Roman"/>
        <family val="1"/>
        <charset val="204"/>
      </rPr>
      <t>Остаток средств на начало текущего финансового года</t>
    </r>
    <r>
      <rPr>
        <vertAlign val="superscript"/>
        <sz val="10"/>
        <rFont val="Times New Roman"/>
        <family val="1"/>
        <charset val="204"/>
      </rPr>
      <t>5</t>
    </r>
  </si>
  <si>
    <t>0001</t>
  </si>
  <si>
    <t>х</t>
  </si>
  <si>
    <r>
      <rPr>
        <sz val="10"/>
        <rFont val="Times New Roman"/>
        <family val="1"/>
        <charset val="204"/>
      </rPr>
      <t>Остаток средств на конец текущего финансового года</t>
    </r>
    <r>
      <rPr>
        <vertAlign val="superscript"/>
        <sz val="10"/>
        <rFont val="Times New Roman"/>
        <family val="1"/>
        <charset val="204"/>
      </rPr>
      <t>5</t>
    </r>
  </si>
  <si>
    <t>0002</t>
  </si>
  <si>
    <t>Доходы, всего:</t>
  </si>
  <si>
    <t>1000</t>
  </si>
  <si>
    <t>в том числе:</t>
  </si>
  <si>
    <t>1100</t>
  </si>
  <si>
    <t>120</t>
  </si>
  <si>
    <t>доходы от собственности, всего</t>
  </si>
  <si>
    <t>1110</t>
  </si>
  <si>
    <t>доходы от операционной аренды</t>
  </si>
  <si>
    <t>проценты по депозитам, остаткам денежных средств</t>
  </si>
  <si>
    <t>1120</t>
  </si>
  <si>
    <t>доходы от оказания услуг, работ, компенсации затрат учреждений, всего</t>
  </si>
  <si>
    <t>1200</t>
  </si>
  <si>
    <t>130</t>
  </si>
  <si>
    <t>1210</t>
  </si>
  <si>
    <t>131</t>
  </si>
  <si>
    <t>1220</t>
  </si>
  <si>
    <t>доходы по условным арендным платежам</t>
  </si>
  <si>
    <t>1230</t>
  </si>
  <si>
    <t>135</t>
  </si>
  <si>
    <t>доходы от штрафов, пеней, иных сумм принудительного изъятия, всего</t>
  </si>
  <si>
    <t>1300</t>
  </si>
  <si>
    <t>140</t>
  </si>
  <si>
    <t>1310</t>
  </si>
  <si>
    <t>141</t>
  </si>
  <si>
    <t>доходы от штрафных санкций за нарушение законодательства о закупках и нарушение условий контрактов (договоров)</t>
  </si>
  <si>
    <t>безвозмездные денежные поступления, всего</t>
  </si>
  <si>
    <t>1400</t>
  </si>
  <si>
    <t>150</t>
  </si>
  <si>
    <t>1410</t>
  </si>
  <si>
    <t>152</t>
  </si>
  <si>
    <t>1470</t>
  </si>
  <si>
    <t>162</t>
  </si>
  <si>
    <t>гранты, пожертвования, в том числе денежные пожертвования и безвозмездные поступеления от физических и юридических лиц.</t>
  </si>
  <si>
    <t>1490</t>
  </si>
  <si>
    <t>155</t>
  </si>
  <si>
    <t>прочие доходы, всего</t>
  </si>
  <si>
    <t>1500</t>
  </si>
  <si>
    <t>180</t>
  </si>
  <si>
    <t>1510</t>
  </si>
  <si>
    <t>181</t>
  </si>
  <si>
    <t>прочие доходы</t>
  </si>
  <si>
    <t>1520</t>
  </si>
  <si>
    <t>189</t>
  </si>
  <si>
    <t>доходы от операций с активами, всего</t>
  </si>
  <si>
    <t>1900</t>
  </si>
  <si>
    <t>440</t>
  </si>
  <si>
    <t>уменьшение стоимости прочих оборотных ценностей (материалов)</t>
  </si>
  <si>
    <t>1910</t>
  </si>
  <si>
    <t>446</t>
  </si>
  <si>
    <r>
      <rPr>
        <sz val="10"/>
        <rFont val="Times New Roman"/>
        <family val="1"/>
        <charset val="204"/>
      </rPr>
      <t>прочие поступления, всего</t>
    </r>
    <r>
      <rPr>
        <vertAlign val="superscript"/>
        <sz val="10"/>
        <rFont val="Times New Roman"/>
        <family val="1"/>
        <charset val="204"/>
      </rPr>
      <t>6</t>
    </r>
  </si>
  <si>
    <t>1980</t>
  </si>
  <si>
    <t>из них:</t>
  </si>
  <si>
    <t>1981</t>
  </si>
  <si>
    <t>510</t>
  </si>
  <si>
    <t>увеличение остатков денежных средств за счет возврата дебиторской</t>
  </si>
  <si>
    <t>задолженности прошлых лет</t>
  </si>
  <si>
    <t>Расходы, всего</t>
  </si>
  <si>
    <t>2000</t>
  </si>
  <si>
    <t>2100</t>
  </si>
  <si>
    <t>Выплаты по расходам на финансовое обеспечение выполнения государственного (муниципального) задания</t>
  </si>
  <si>
    <t>на выплаты персоналу, всего</t>
  </si>
  <si>
    <t>2110</t>
  </si>
  <si>
    <t>2111</t>
  </si>
  <si>
    <t>111</t>
  </si>
  <si>
    <t>211</t>
  </si>
  <si>
    <t>оплата труда</t>
  </si>
  <si>
    <t>пособия за первые три дня временной нетрудоспособности за счет средств работодателя</t>
  </si>
  <si>
    <t>2112</t>
  </si>
  <si>
    <t>266</t>
  </si>
  <si>
    <t>прочие выплаты персоналу, в том числе компенсационного характера</t>
  </si>
  <si>
    <t>2120</t>
  </si>
  <si>
    <t>112</t>
  </si>
  <si>
    <t>иные выплаты учреждений привлекаемым лицам</t>
  </si>
  <si>
    <t>2130</t>
  </si>
  <si>
    <t>113</t>
  </si>
  <si>
    <t>взносы по обязательному социальному страхованию на выплаты по оплате</t>
  </si>
  <si>
    <t>2140</t>
  </si>
  <si>
    <t>119</t>
  </si>
  <si>
    <t>труда работников и иные выплаты работникам учреждений, всего</t>
  </si>
  <si>
    <t>2141</t>
  </si>
  <si>
    <t>213</t>
  </si>
  <si>
    <t>выплаты по оплате труда</t>
  </si>
  <si>
    <t>уплата налогов, сборов и иных платежей, всего</t>
  </si>
  <si>
    <t>2300</t>
  </si>
  <si>
    <t>850</t>
  </si>
  <si>
    <t>2310</t>
  </si>
  <si>
    <t>851</t>
  </si>
  <si>
    <t>291</t>
  </si>
  <si>
    <t>налог на имущество организаций и земельный налог</t>
  </si>
  <si>
    <t xml:space="preserve">       прочие налоги и сборы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</si>
  <si>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</si>
  <si>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</si>
  <si>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</si>
  <si>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</si>
  <si>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</si>
  <si>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</si>
  <si>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r>
      <rPr>
        <sz val="10"/>
        <rFont val="Times New Roman"/>
        <family val="1"/>
        <charset val="204"/>
      </rPr>
      <t>расходы на закупку товаров, работ, услуг, всего</t>
    </r>
    <r>
      <rPr>
        <b/>
        <vertAlign val="superscript"/>
        <sz val="10"/>
        <rFont val="Times New Roman"/>
        <family val="1"/>
        <charset val="204"/>
      </rPr>
      <t>7</t>
    </r>
  </si>
  <si>
    <t>2600</t>
  </si>
  <si>
    <t>прочую закупку товаров, работ и услуг</t>
  </si>
  <si>
    <t>2640</t>
  </si>
  <si>
    <t>244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</si>
  <si>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</si>
  <si>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</si>
  <si>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</si>
  <si>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</si>
  <si>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</si>
  <si>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</si>
  <si>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</si>
  <si>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</si>
  <si>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</si>
  <si>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 xml:space="preserve">Работы, услуги по содержанию имущества </t>
  </si>
  <si>
    <t>2644</t>
  </si>
  <si>
    <t>225</t>
  </si>
  <si>
    <t>Прочие работы, услуги</t>
  </si>
  <si>
    <t>2645</t>
  </si>
  <si>
    <t>226</t>
  </si>
  <si>
    <t>Страхование</t>
  </si>
  <si>
    <t>2646</t>
  </si>
  <si>
    <t>227</t>
  </si>
  <si>
    <t>Увеличение стоимости основных средств</t>
  </si>
  <si>
    <t>2647</t>
  </si>
  <si>
    <t>310</t>
  </si>
  <si>
    <t>Увеличение стоимости лекарственных препаратов и материалов, применяемых в медицинских целях</t>
  </si>
  <si>
    <t>2648</t>
  </si>
  <si>
    <t>341</t>
  </si>
  <si>
    <t>Увеличение стоимости продуктов питания</t>
  </si>
  <si>
    <t>2649</t>
  </si>
  <si>
    <t>342</t>
  </si>
  <si>
    <t xml:space="preserve">Увеличение стоимости горюче-смазочных материалов </t>
  </si>
  <si>
    <t>2650</t>
  </si>
  <si>
    <t>343</t>
  </si>
  <si>
    <t>Увеличение стоимости строительных материалов</t>
  </si>
  <si>
    <t>2651</t>
  </si>
  <si>
    <t>344</t>
  </si>
  <si>
    <t>Увеличение стоимости прочих оборотных запасов (материалов)</t>
  </si>
  <si>
    <t>2652</t>
  </si>
  <si>
    <t>346</t>
  </si>
  <si>
    <t>Увеличение стоимости прочих материальных запасов</t>
  </si>
  <si>
    <t>2653</t>
  </si>
  <si>
    <t>349</t>
  </si>
  <si>
    <t>закупку энергетических ресурсов</t>
  </si>
  <si>
    <t>2660</t>
  </si>
  <si>
    <t>247</t>
  </si>
  <si>
    <t>2661</t>
  </si>
  <si>
    <t>Выплаты по расходам за счет предпринимательской и иной приносящей доход деятельности</t>
  </si>
  <si>
    <t>Выплаты по расходам на иные цели</t>
  </si>
  <si>
    <r>
      <rPr>
        <b/>
        <sz val="9"/>
        <rFont val="Times New Roman"/>
        <family val="1"/>
        <charset val="204"/>
      </rPr>
      <t>Раздел 2. Сведения по выплатам на закупки товаров, работ, услуг</t>
    </r>
    <r>
      <rPr>
        <b/>
        <vertAlign val="superscript"/>
        <sz val="9"/>
        <rFont val="Times New Roman"/>
        <family val="1"/>
        <charset val="204"/>
      </rPr>
      <t>10</t>
    </r>
  </si>
  <si>
    <t>№</t>
  </si>
  <si>
    <t>Коды</t>
  </si>
  <si>
    <t>Год</t>
  </si>
  <si>
    <t>Код по бюд-</t>
  </si>
  <si>
    <t>Уникальный</t>
  </si>
  <si>
    <t>п/п</t>
  </si>
  <si>
    <t>строк</t>
  </si>
  <si>
    <t>начала</t>
  </si>
  <si>
    <t>жетной клас-</t>
  </si>
  <si>
    <r>
      <rPr>
        <sz val="9"/>
        <rFont val="Times New Roman"/>
        <family val="1"/>
        <charset val="204"/>
      </rPr>
      <t>код</t>
    </r>
    <r>
      <rPr>
        <vertAlign val="superscript"/>
        <sz val="9"/>
        <rFont val="Times New Roman"/>
        <family val="1"/>
        <charset val="204"/>
      </rPr>
      <t>10.2</t>
    </r>
  </si>
  <si>
    <t>на 20__ г.</t>
  </si>
  <si>
    <t>закупки</t>
  </si>
  <si>
    <t>сификации</t>
  </si>
  <si>
    <t>(текущий</t>
  </si>
  <si>
    <t>(первый год</t>
  </si>
  <si>
    <t>(второй год</t>
  </si>
  <si>
    <t>финансовый</t>
  </si>
  <si>
    <r>
      <rPr>
        <sz val="9"/>
        <rFont val="Times New Roman"/>
        <family val="1"/>
        <charset val="204"/>
      </rPr>
      <t>Федерации</t>
    </r>
    <r>
      <rPr>
        <vertAlign val="superscript"/>
        <sz val="9"/>
        <rFont val="Times New Roman"/>
        <family val="1"/>
        <charset val="204"/>
      </rPr>
      <t>10.1</t>
    </r>
  </si>
  <si>
    <t>год)</t>
  </si>
  <si>
    <t>периода)</t>
  </si>
  <si>
    <t>4.1</t>
  </si>
  <si>
    <t>4.2</t>
  </si>
  <si>
    <t>1</t>
  </si>
  <si>
    <r>
      <rPr>
        <b/>
        <sz val="9"/>
        <rFont val="Times New Roman"/>
        <family val="1"/>
        <charset val="204"/>
      </rPr>
      <t>Выплаты на закупку товаров, работ, услуг, всего</t>
    </r>
    <r>
      <rPr>
        <b/>
        <vertAlign val="superscript"/>
        <sz val="9"/>
        <rFont val="Times New Roman"/>
        <family val="1"/>
        <charset val="204"/>
      </rPr>
      <t>11</t>
    </r>
  </si>
  <si>
    <t>26000</t>
  </si>
  <si>
    <t>1.1.</t>
  </si>
  <si>
    <t>26100</t>
  </si>
  <si>
    <t>по контрактам (договорам), заключенным до начала текущего финансового года без</t>
  </si>
  <si>
    <t>применения норм Федерального закона от 5 апреля 2013 г. № 44-ФЗ «О контрактной</t>
  </si>
  <si>
    <t>системе в сфере закупок товаров, работ, услуг для обеспечения государственных</t>
  </si>
  <si>
    <t>и муниципальных нужд» (Собрание законодательства Российской Федерации, 2013,</t>
  </si>
  <si>
    <t>№ 14, ст. 1652; 2018, № 32, ст. 5104) (далее — Федеральный закон № 44-ФЗ) и Феде-</t>
  </si>
  <si>
    <t>рального закона от 18 июля 2011 г. № 223-ФЗ «О закупках товаров, работ, услуг отдель-</t>
  </si>
  <si>
    <t>ными видами юридических лиц» (Собрание законодательства Российской Федерации,</t>
  </si>
  <si>
    <r>
      <rPr>
        <sz val="9"/>
        <rFont val="Times New Roman"/>
        <family val="1"/>
        <charset val="204"/>
      </rPr>
      <t>2011, № 30, ст. 4571; 2018, № 32, ст. 5135) (далее — Федеральный закон № 223-ФЗ)</t>
    </r>
    <r>
      <rPr>
        <vertAlign val="superscript"/>
        <sz val="9"/>
        <rFont val="Times New Roman"/>
        <family val="1"/>
        <charset val="204"/>
      </rPr>
      <t>12</t>
    </r>
  </si>
  <si>
    <t>1.2.</t>
  </si>
  <si>
    <t>по контрактам (договорам), планируемым к заключению в соответствующем</t>
  </si>
  <si>
    <t>26200</t>
  </si>
  <si>
    <t>финансовом году без применения норм Федерального закона № 44-ФЗ</t>
  </si>
  <si>
    <r>
      <rPr>
        <sz val="9"/>
        <rFont val="Times New Roman"/>
        <family val="1"/>
        <charset val="204"/>
      </rPr>
      <t>и Федерального закона № 223-ФЗ</t>
    </r>
    <r>
      <rPr>
        <vertAlign val="superscript"/>
        <sz val="9"/>
        <rFont val="Times New Roman"/>
        <family val="1"/>
        <charset val="204"/>
      </rPr>
      <t>12</t>
    </r>
  </si>
  <si>
    <t>1.3.</t>
  </si>
  <si>
    <t>по контрактам (договорам), заключенным до начала текущего финансового года</t>
  </si>
  <si>
    <t>26300</t>
  </si>
  <si>
    <r>
      <rPr>
        <sz val="9"/>
        <rFont val="Times New Roman"/>
        <family val="1"/>
        <charset val="204"/>
      </rPr>
      <t>с учетом требований Федерального закона № 44-ФЗ и Федерального закона № 223-ФЗ</t>
    </r>
    <r>
      <rPr>
        <vertAlign val="superscript"/>
        <sz val="9"/>
        <rFont val="Times New Roman"/>
        <family val="1"/>
        <charset val="204"/>
      </rPr>
      <t>13</t>
    </r>
  </si>
  <si>
    <t>1.3.1.</t>
  </si>
  <si>
    <t>26310</t>
  </si>
  <si>
    <t>в соответствии с Федеральным законом № 44-ФЗ</t>
  </si>
  <si>
    <r>
      <rPr>
        <sz val="9"/>
        <rFont val="Times New Roman"/>
        <family val="1"/>
        <charset val="204"/>
      </rPr>
      <t>из них</t>
    </r>
    <r>
      <rPr>
        <vertAlign val="superscript"/>
        <sz val="9"/>
        <rFont val="Times New Roman"/>
        <family val="1"/>
        <charset val="204"/>
      </rPr>
      <t>10.1</t>
    </r>
    <r>
      <rPr>
        <sz val="9"/>
        <rFont val="Times New Roman"/>
        <family val="1"/>
        <charset val="204"/>
      </rPr>
      <t>:</t>
    </r>
  </si>
  <si>
    <t>26310.1</t>
  </si>
  <si>
    <r>
      <rPr>
        <sz val="9"/>
        <rFont val="Times New Roman"/>
        <family val="1"/>
        <charset val="204"/>
      </rPr>
      <t>из них</t>
    </r>
    <r>
      <rPr>
        <vertAlign val="superscript"/>
        <sz val="9"/>
        <rFont val="Times New Roman"/>
        <family val="1"/>
        <charset val="204"/>
      </rPr>
      <t>10.2</t>
    </r>
    <r>
      <rPr>
        <sz val="9"/>
        <rFont val="Times New Roman"/>
        <family val="1"/>
        <charset val="204"/>
      </rPr>
      <t>:</t>
    </r>
  </si>
  <si>
    <t>26310.2</t>
  </si>
  <si>
    <t>1.3.2.</t>
  </si>
  <si>
    <t>в соответствии с Федеральным законом № 223-ФЗ</t>
  </si>
  <si>
    <t>26320</t>
  </si>
  <si>
    <t>1.4.</t>
  </si>
  <si>
    <t>26400</t>
  </si>
  <si>
    <t xml:space="preserve">финансовом году с учетом требований Федерального закона № 44-ФЗ и </t>
  </si>
  <si>
    <r>
      <rPr>
        <sz val="9"/>
        <rFont val="Times New Roman"/>
        <family val="1"/>
        <charset val="204"/>
      </rPr>
      <t>Федерального закона № 223-ФЗ</t>
    </r>
    <r>
      <rPr>
        <vertAlign val="superscript"/>
        <sz val="9"/>
        <rFont val="Times New Roman"/>
        <family val="1"/>
        <charset val="204"/>
      </rPr>
      <t>13</t>
    </r>
  </si>
  <si>
    <t>1.4.1.</t>
  </si>
  <si>
    <t>26410</t>
  </si>
  <si>
    <t>за счет субсидий, предоставляемых на финансовое обеспечение выполнения</t>
  </si>
  <si>
    <t>государственного (муниципального) задания</t>
  </si>
  <si>
    <t>1.4.1.1.</t>
  </si>
  <si>
    <t>26411</t>
  </si>
  <si>
    <t>1.4.1.2.</t>
  </si>
  <si>
    <r>
      <rPr>
        <sz val="9"/>
        <rFont val="Times New Roman"/>
        <family val="1"/>
        <charset val="204"/>
      </rPr>
      <t>в соответствии с Федеральным законом № 223-ФЗ</t>
    </r>
    <r>
      <rPr>
        <vertAlign val="superscript"/>
        <sz val="9"/>
        <rFont val="Times New Roman"/>
        <family val="1"/>
        <charset val="204"/>
      </rPr>
      <t>14</t>
    </r>
  </si>
  <si>
    <t>26412</t>
  </si>
  <si>
    <t>1.4.2.</t>
  </si>
  <si>
    <t>за счет субсидий, предоставляемых в соответствии с абзацем вторым</t>
  </si>
  <si>
    <t>26420</t>
  </si>
  <si>
    <t>пункта 1 статьи 78.1 Бюджетного кодекса Российской Федерации</t>
  </si>
  <si>
    <t>1.4.2.1.</t>
  </si>
  <si>
    <t>26421</t>
  </si>
  <si>
    <t>26421.1</t>
  </si>
  <si>
    <t>1.4.2.2.</t>
  </si>
  <si>
    <t>26422</t>
  </si>
  <si>
    <t>1.4.3.</t>
  </si>
  <si>
    <r>
      <rPr>
        <sz val="9"/>
        <rFont val="Times New Roman"/>
        <family val="1"/>
        <charset val="204"/>
      </rPr>
      <t>за счет субсидий, предоставляемых на осуществление капитальных вложений</t>
    </r>
    <r>
      <rPr>
        <vertAlign val="superscript"/>
        <sz val="9"/>
        <rFont val="Times New Roman"/>
        <family val="1"/>
        <charset val="204"/>
      </rPr>
      <t>15</t>
    </r>
  </si>
  <si>
    <t>26430</t>
  </si>
  <si>
    <t>26430.1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</si>
  <si>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</si>
  <si>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</si>
  <si>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</si>
  <si>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</si>
  <si>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</si>
  <si>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</si>
  <si>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</si>
  <si>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</si>
  <si>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</si>
  <si>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>за счет прочих источников финансового обеспечения</t>
  </si>
  <si>
    <t>26450</t>
  </si>
  <si>
    <t>1.4.5.1.</t>
  </si>
  <si>
    <t>26451</t>
  </si>
  <si>
    <t>26451.1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</si>
  <si>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</si>
  <si>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</si>
  <si>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</si>
  <si>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</si>
  <si>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</t>
  </si>
  <si>
    <t>26500</t>
  </si>
  <si>
    <t>в соответствии с Федеральным законом № 44-ФЗ, по соответствующему году закупки</t>
  </si>
  <si>
    <t>в том числе по году начала закупки:</t>
  </si>
  <si>
    <t>26510</t>
  </si>
  <si>
    <t>3.</t>
  </si>
  <si>
    <t>Итого по договорам, планируемым к заключению в соответствующем финансовом году</t>
  </si>
  <si>
    <t>26600</t>
  </si>
  <si>
    <t>в соответствии с Федеральным законом № 223-ФЗ, по соответствующему году закупки</t>
  </si>
  <si>
    <t>26610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</si>
  <si>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</si>
  <si>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</si>
  <si>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</si>
  <si>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</si>
  <si>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</si>
  <si>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</si>
  <si>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</si>
  <si>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</si>
  <si>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</si>
  <si>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</si>
  <si>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</si>
  <si>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</si>
  <si>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</si>
  <si>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на 2025 г</t>
  </si>
  <si>
    <t>на 2026 г</t>
  </si>
  <si>
    <t>на 2027 г</t>
  </si>
  <si>
    <t>за пределами планового периода</t>
  </si>
  <si>
    <t>(текущий финансовый год)</t>
  </si>
  <si>
    <t>(первый год планового периода)</t>
  </si>
  <si>
    <t>(второй год планового периода)</t>
  </si>
  <si>
    <t>2</t>
  </si>
  <si>
    <t>3</t>
  </si>
  <si>
    <t>4</t>
  </si>
  <si>
    <t>5</t>
  </si>
  <si>
    <t>6</t>
  </si>
  <si>
    <t>7</t>
  </si>
  <si>
    <t>8</t>
  </si>
  <si>
    <t>Выплаты на закупку товаров, работ, услуг, всего</t>
  </si>
  <si>
    <t/>
  </si>
  <si>
    <t>1.1</t>
  </si>
  <si>
    <t xml:space="preserve"> 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(далее - Федеральный закон № 44-ФЗ) и Федерального закона от 18 июля 2011 г. № 223-ФЗ "О закупках товаров, работ, услуг отдельными видами юридических лиц" (далее - Федеральный закон № 223-ФЗ)</t>
  </si>
  <si>
    <t>1.2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</si>
  <si>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</si>
  <si>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</si>
  <si>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</si>
  <si>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1.3.1</t>
  </si>
  <si>
    <t xml:space="preserve">  в том числе: соответствии с Федеральным законом № 44-ФЗ</t>
  </si>
  <si>
    <t>1.3.1.1</t>
  </si>
  <si>
    <t xml:space="preserve">   из них 10.1:</t>
  </si>
  <si>
    <t>1.3.1.2</t>
  </si>
  <si>
    <t xml:space="preserve">   из них 10.2:</t>
  </si>
  <si>
    <t>1.3.2</t>
  </si>
  <si>
    <t xml:space="preserve">  в соответствии с Федеральным законом № 223-ФЗ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</si>
  <si>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</si>
  <si>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</si>
  <si>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1.4.1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</si>
  <si>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</si>
  <si>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1.4.1.1</t>
  </si>
  <si>
    <t xml:space="preserve">   в том числе: в соответствии с Федеральным законом № 44-ФЗ</t>
  </si>
  <si>
    <t>1.4.1.2</t>
  </si>
  <si>
    <t xml:space="preserve">   в соответствии с Федеральным законом № 223-ФЗ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</si>
  <si>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</si>
  <si>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</si>
  <si>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1.4.2.1</t>
  </si>
  <si>
    <t>1.4.2.1.1</t>
  </si>
  <si>
    <t xml:space="preserve">    из них 10.1:</t>
  </si>
  <si>
    <t>1.4.2.2</t>
  </si>
  <si>
    <t>1.4.3</t>
  </si>
  <si>
    <t xml:space="preserve">  за счет субсидий, предоставляемых на осуществление капитальных вложений</t>
  </si>
  <si>
    <t>1.4.3.1</t>
  </si>
  <si>
    <t>1.4.3.2</t>
  </si>
  <si>
    <t>1.4.4</t>
  </si>
  <si>
    <t xml:space="preserve">  за счет прочих источников финансового обеспечения</t>
  </si>
  <si>
    <t>1.4.4.1</t>
  </si>
  <si>
    <t>1.4.4.1.1</t>
  </si>
  <si>
    <t>1.4.4.1.2</t>
  </si>
  <si>
    <t xml:space="preserve">    из них 10.2:</t>
  </si>
  <si>
    <t>1.4.4.2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</si>
  <si>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</si>
  <si>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2.1</t>
  </si>
  <si>
    <t xml:space="preserve"> в том числе по году начала закупки:</t>
  </si>
  <si>
    <t>2025</t>
  </si>
  <si>
    <t>2.2</t>
  </si>
  <si>
    <t>26520</t>
  </si>
  <si>
    <t>2026</t>
  </si>
  <si>
    <t>2.3</t>
  </si>
  <si>
    <t>26530</t>
  </si>
  <si>
    <t>2027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</si>
  <si>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</si>
  <si>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3.1</t>
  </si>
  <si>
    <t>3.2</t>
  </si>
  <si>
    <t>26620</t>
  </si>
  <si>
    <t>3.3</t>
  </si>
  <si>
    <t>26630</t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</si>
  <si>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В Разделе 2 «Сведения по выплатам на закупку товаров, работ, услуг» Плана детализируются показатели выплат по расходам на закупку товаров, работ, услуг, отраженные по соответствующим строкам Раздела 1 «Поступления и выплаты» Плана.</t>
    </r>
  </si>
  <si>
    <r>
      <rPr>
        <vertAlign val="superscript"/>
        <sz val="8"/>
        <rFont val="Times New Roman"/>
        <family val="1"/>
        <charset val="204"/>
      </rPr>
      <t>10.1</t>
    </r>
    <r>
      <rPr>
        <sz val="8"/>
        <rFont val="Times New Roman"/>
        <family val="1"/>
        <charset val="204"/>
      </rPr>
      <t xml:space="preserve"> В случаях если учреждению предоставляются субсидия на иные цели, субсидия на осуществление капитальных вложений или грант в форме субсидии в соответствии с абзацем первым пункта 4 статьи 78.1 Бюджетного кодекса Российской Федерации в целях достижения результатов федерального проекта, в том числе входящего в состав соответствующего национального проекта (программы), определенного Указом Президента Российской Федерации от 7 мая 2018 г. № 204 «О национальных целях и стратегических задачах развития Российской Федерации на период до 2024 года» (Собрание законодательства Российской Федерации, 2018, № 20, ст. 2817; № 30, ст. 4717), или регионального проекта, обеспечивающего достижение целей, показателей и результатов федерального проекта (далее — региональный проект), показатели строк 26310, 26421, 26430 и 26451 Раздела 2 «Сведения по выплатам на закупку товаров, работ, услуг» детализируются по коду целевой статьи (8—17 разряды кода классификации расходов бюджетов, при этом в рамках реализации регионального проекта в 8—10 разрядах могут указываться нули).</t>
    </r>
  </si>
  <si>
    <r>
      <rPr>
        <vertAlign val="superscript"/>
        <sz val="8"/>
        <rFont val="Times New Roman"/>
        <family val="1"/>
        <charset val="204"/>
      </rPr>
      <t>10.2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 или объекта недвижимого имущества, присвоенный государственной интегрированной информационной системой управления общественными финансами «Электронный бюджет», в случае если источником финансового обепечения расходов на осуществление капитальных вложений являются средства федерального бюджета, в том числе предоставленные в виде межбюджетного трансферта в целях софинансирования расходных обязательств субъекта Российской Федерации (муниципального образования).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</si>
  <si>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Плановые показатели выплат на закупку товаров, работ, услуг по строке 26000 Раздела 2 «Сведения по выплатам на закупку товаров, работ, услуг» Плана распределяются на выплаты по контрактам (договорам), заключенным (планируемым к заключению) в соответствии с гражданским законодательством (строки 26100 и 26200), а также по контрактам (договорам),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товаров, работ, услуг для обеспечения государственных и муниципальных нужд с детализацией указанных выплат по контрактам (договорам), заключенным до начала текущего финансового года (строка 26300) и планируемым к заключению в соответствующем финансовом году (строка 26400).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</si>
  <si>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сумма договоров (контрактов) о закупках товаров, работ, услуг, заключенных без учета требований Федерального закона № 44-ФЗ и Федерального закона № 223-ФЗ, в случаях, предусмотренных указанными
федеральными законами.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</si>
  <si>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Указывается сумма закупок товаров, работ, услуг, осуществляемых в соответствии с Федеральным законом № 44-ФЗ и Федеральным законом № 223-ФЗ.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</si>
  <si>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Государственным (муниципальным) бюджетным учреждением показатель не формируется.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</si>
  <si>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сумма закупок товаров, работ, услуг, осуществляемых в соответствии с Федеральным законом № 44-ФЗ.</t>
    </r>
  </si>
  <si>
    <t>Закупка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</si>
  <si>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</si>
  <si>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</si>
  <si>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Капитальный ремонт </t>
  </si>
  <si>
    <t>2633</t>
  </si>
  <si>
    <t>Депутатские средства (в части капитального ремонта)</t>
  </si>
  <si>
    <t xml:space="preserve">Авторский надзор </t>
  </si>
  <si>
    <t xml:space="preserve">Проектные работы, включая проектные работы на монтаж пожарной сигнализации, узлов учета, проведение экспертизы проектной документации </t>
  </si>
  <si>
    <t>Содержание имущества, переданного муниципальному образовательному учреждению в оперативное управление (безвозмездное пользование) с целью дальнейшего его возврата в сеть образовательных учреждений, а также на иные расходы, возникающие в связи с его содержание</t>
  </si>
  <si>
    <t xml:space="preserve">Монтажные, демонтажные работы, технологическое присоединение, поверку узлов учета </t>
  </si>
  <si>
    <t>КБК, Код субсидии,  Отраслевой код     907 07.01 05.4.01.25310   1-00-05   000.000000.0.0.6.1.2100 (местный бюджет)</t>
  </si>
  <si>
    <t>Приобретение основных средств, включая расходы на их установку, наладку, за исключением основных средств, приобретаемых в рамках финансового обеспечения муниципального задания</t>
  </si>
  <si>
    <t>Проектные работы, включая проектные работы на монтаж пожарной сигнализации, узлов учета, проведение экспертизы проектной документации</t>
  </si>
  <si>
    <t>Налог на имущество организаций и земельный налог</t>
  </si>
  <si>
    <t>2635</t>
  </si>
  <si>
    <r>
      <rPr>
        <b/>
        <sz val="10"/>
        <rFont val="Times New Roman"/>
        <family val="1"/>
        <charset val="204"/>
      </rPr>
      <t>(Депутатские средства)</t>
    </r>
    <r>
      <rPr>
        <sz val="10"/>
        <rFont val="Times New Roman"/>
        <family val="1"/>
        <charset val="204"/>
      </rPr>
      <t xml:space="preserve"> приобретение основных средств, включая расходы на их установку, наладку, за исключением основных средств, приобретаемых в рамках финансового обеспечения муниципального задания </t>
    </r>
  </si>
  <si>
    <t xml:space="preserve">КБК; Отраслевой код                                                                                                                                          907   07.02    05.4.01.00590    000.000000.0.0.6.1.1100 (местный бюджет)          </t>
  </si>
  <si>
    <t>КБК; Отраслевой код                                                                                                                                             907   07.02   05.4.01.72460    000.000000.0.0.6.1.1335 (областной бюджет)</t>
  </si>
  <si>
    <t>КБК; Отраслевой код                                                                                                                                             907   07.03   05.4.01.72460    000.000000.0.0.6.1.4335 (областной бюджет)</t>
  </si>
  <si>
    <t>социальные выплаты гражданам, кроме публичных нормативных обязательств</t>
  </si>
  <si>
    <t>2200</t>
  </si>
  <si>
    <t>2210</t>
  </si>
  <si>
    <t>321</t>
  </si>
  <si>
    <t>263</t>
  </si>
  <si>
    <t>иные пособия по социальной помощи населению в натуральной форме</t>
  </si>
  <si>
    <t>КБК, Код субсидии,  Отраслевой код     907 07.02 05.4.01.00700   1-00-11    000.000000.0.0.6.1.2100 (местный бюджет)</t>
  </si>
  <si>
    <t>КБК, Код субсидии,  Отраслевой код     907 07.02 05.4.01.25520  1-00-06    000.000000.0.0.6.1.2100 (местный бюджет)</t>
  </si>
  <si>
    <t>212</t>
  </si>
  <si>
    <t>КБК, Код субсидии,  Отраслевой код     907 07.02  05.4.01.00700   1-00-14    000.000000.0.0.6.1.2100 (местный бюджет)</t>
  </si>
  <si>
    <t>КБК, Код субсидии,  Отраслевой код     907 07.02  05.2.02.00702   1-00-02    000.000000.0.0.6.1.2100 (местный бюджет)</t>
  </si>
  <si>
    <t>КБК, Код субсидии,  Отраслевой код     907 07.02    05.2.01.S4550   1-00-02    000.000000.0.0.6.1.2100 (местный бюджет)</t>
  </si>
  <si>
    <t>КБК, Код субсидии,  Отраслевой код     907 07.02 05.2.01.00701   1-00-02    000.000000.0.0.6.1.2100 (местный бюджет)</t>
  </si>
  <si>
    <t>КБК, Код субсидии,  Отраслевой код     907 07.02 05.2.01.S4550   1-00-02    000.000000.0.0.6.1.2336 (областной бюджет)</t>
  </si>
  <si>
    <t>КБК, Код субсидии,  Отраслевой код     907 07.02 05.4.01.S464А   1-00-15    000.000000.0.0.6.1.2100 (местный бюджет)</t>
  </si>
  <si>
    <t>КБК, Код субсидии,  Отраслевой код     907 07.02 05.4.01.S464А   1-00-15    000.000000.0.0.6.1.2336 (областной бюджет)</t>
  </si>
  <si>
    <t>2632</t>
  </si>
  <si>
    <t>2631</t>
  </si>
  <si>
    <t>Инициативный проект</t>
  </si>
  <si>
    <t>КБК, Код субсидии,  Отраслевой код     907 07.02  05.4.01.00700   1-00-03    000.000000.0.0.6.1.2100 (местный бюджет)</t>
  </si>
  <si>
    <t>КБК, Код субсидии,  Отраслевой код     907 07.02   05.4.01.00700   1-00-04    000.000000.0.0.6.1.2100 (местный бюджет)</t>
  </si>
  <si>
    <t>КБК, Код субсидии,  Отраслевой код     907 07.02  05.4.01.00700   1-00-11    000.000000.0.0.6.1.2100 (местный бюджет)</t>
  </si>
  <si>
    <t>КБК, Код субсидии,  Отраслевой код     907 07.02  05.4.01.00700   1-00-05   000.000000.0.0.6.1.2100 (местный бюджет)</t>
  </si>
  <si>
    <t>КБК, Код субсидии,  Отраслевой код     907 07.09  05.4.01.S3130   1-00-07   000.000000.0.0.6.1.2100 (местный бюджет)</t>
  </si>
  <si>
    <t>КБК, Код субсидии,  Отраслевой код     907 07.09  05.4.01.S3130   1-00-07   000.000000.0.0.6.1.2336 (областной бюджет)</t>
  </si>
  <si>
    <t>КБК, Код субсидии,  Отраслевой код     907 07.09  05.4.01.S4780   1-00-08   000.000000.0.0.6.1.2336 (областной бюджет)</t>
  </si>
  <si>
    <t>224</t>
  </si>
  <si>
    <t xml:space="preserve">Арендная плата за пользование имуществом </t>
  </si>
  <si>
    <t>КБК, Код субсидии,  Отраслевой код     907 07.09  05.4.01.S4780   1-00-08   000.000000.0.0.6.1.2100 (местный бюджет)</t>
  </si>
  <si>
    <t>КБК, Код субсидии,  Отраслевой код     907 07.02 05.4.01.00700  1-00-09   000.000000.0.0.6.1.2100 (местный бюджет)</t>
  </si>
  <si>
    <t>КБК, Код субсидии,  Отраслевой код     907 07.02 05.4.01.00700  1-00-10   000.000000.0.0.6.1.2100 (местный бюджет)</t>
  </si>
  <si>
    <t>КБК, Код субсидии,  Отраслевой код     907 07.02 05.4.01.S5250  1-00-23   000.000000.0.0.6.1.2100 (местный бюджет)</t>
  </si>
  <si>
    <t>КБК, Код субсидии,  Отраслевой код     907 07.02 05.4.01.S5250  1-00-23   000.000000.0.0.6.1.2336 (областной бюджет)</t>
  </si>
  <si>
    <t>КБК, Код субсидии,  Отраслевой код     907 07.02 05.4.01.S5260  1-00-24   000.000000.0.0.6.1.2100 (местный бюджет)</t>
  </si>
  <si>
    <t>КБК, Код субсидии,  Отраслевой код     907 07.02 05.4.01.S5260  1-00-24   000.000000.0.0.6.1.2336 (областной бюджет)</t>
  </si>
  <si>
    <t>КБК, Код субсидии,  Отраслевой код     907 07.02 05.4.01.L3040  25-53040-00000-00000   000.000000.0.0.6.1.2436 (федеральный бюджет)</t>
  </si>
  <si>
    <t>КБК, Код субсидии,  Отраслевой код     907 07.02 05.4.01.L3040  25-53040-00000-00000   000.000000.0.0.6.1.2336 (областной бюджет)</t>
  </si>
  <si>
    <t>КБК, Код субсидии,  Отраслевой код     907    07.02    05.2.Ю6.51790    25-51790-00000-00000   000.000000.0.0.6.1.2336 (областной бюджет)</t>
  </si>
  <si>
    <t>КБК, Код субсидии,  Отраслевой код     907    07.02    05.2.Ю6.51790     25-51790-00000-00000   000.000000.0.0.6.1.2436 (федеральный бюджет)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</si>
  <si>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 МЕСТНЫЙ БЮДЖЕТ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</si>
  <si>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 ОБЛАСТНОЙ БЮДЖЕТ</t>
  </si>
  <si>
    <t>субсидии на осуществление капитальных вложений ОБЛАСТНОЙ БЮДЖЕТ</t>
  </si>
  <si>
    <t>субсидии на осуществление капитальных вложений МЕСТНЫЙ БЮДЖЕТ</t>
  </si>
  <si>
    <t>целевые субсидии МЕСТНЫЙ БЮДЖЕТ</t>
  </si>
  <si>
    <t>целевые субсидии  ОБЛАСТНОЙ БЮДЖЕТ</t>
  </si>
  <si>
    <t>целевые субсидии  ФЕДЕРАЛЬНЫЙ  БЮДЖЕТ</t>
  </si>
  <si>
    <t>КБК; Отраслевой код                                                                                                                                            907   07.02    05.4.01.00590    000.000000.0.0.0.0.0002 (местный бюджет)</t>
  </si>
  <si>
    <t>6143081400</t>
  </si>
  <si>
    <t>614301001</t>
  </si>
  <si>
    <t>МБОУ СШ № 23 г.Волгодонска</t>
  </si>
  <si>
    <t>КБК, Код субсидии,  Отраслевой код     907 07.02 05.2.Ю4.А5590  1-00-26   000.000000.0.0.6.1.2336 (областной бюджет)</t>
  </si>
  <si>
    <t>КБК, Код субсидии,  Отраслевой код     9907 07.02 05.2.Ю4.А5590  1-00-26    000.000000.0.0.6.1.2100 (местный бюджет)</t>
  </si>
  <si>
    <t>13</t>
  </si>
  <si>
    <t>февраля</t>
  </si>
  <si>
    <t>13.02.2025</t>
  </si>
  <si>
    <t>КБК, Код субсидии,  Отраслевой код     907 07.02 05.2.Ю6.53030  2553030Х298570000000 000.000000.0.0.6.1.2418 (федеральный бюджет)</t>
  </si>
  <si>
    <t>КБК, Код субсидии,  Отраслевой код     907 07.02 05.2.Ю6.50500  2550500Х298320000000 000.000000.0.0.6.1.2418 (федеральный бюджет)</t>
  </si>
</sst>
</file>

<file path=xl/styles.xml><?xml version="1.0" encoding="utf-8"?>
<styleSheet xmlns="http://schemas.openxmlformats.org/spreadsheetml/2006/main">
  <numFmts count="2">
    <numFmt numFmtId="164" formatCode="?"/>
    <numFmt numFmtId="165" formatCode="#\ ##0.00"/>
  </numFmts>
  <fonts count="18"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9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/>
      <right style="mediumDashDot">
        <color auto="1"/>
      </right>
      <top/>
      <bottom/>
      <diagonal/>
    </border>
    <border>
      <left/>
      <right style="mediumDashDot">
        <color auto="1"/>
      </right>
      <top/>
      <bottom style="medium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49" fontId="7" fillId="0" borderId="12" xfId="0" applyNumberFormat="1" applyFont="1" applyFill="1" applyBorder="1" applyAlignment="1">
      <alignment horizontal="center" vertical="top"/>
    </xf>
    <xf numFmtId="49" fontId="7" fillId="0" borderId="9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 vertical="top" wrapText="1"/>
    </xf>
    <xf numFmtId="49" fontId="7" fillId="0" borderId="11" xfId="0" applyNumberFormat="1" applyFont="1" applyFill="1" applyBorder="1" applyAlignment="1">
      <alignment horizontal="center" vertical="top" wrapText="1"/>
    </xf>
    <xf numFmtId="49" fontId="7" fillId="0" borderId="20" xfId="0" applyNumberFormat="1" applyFont="1" applyFill="1" applyBorder="1" applyAlignment="1">
      <alignment horizontal="center"/>
    </xf>
    <xf numFmtId="165" fontId="7" fillId="0" borderId="20" xfId="0" applyNumberFormat="1" applyFont="1" applyFill="1" applyBorder="1" applyAlignment="1">
      <alignment horizontal="right"/>
    </xf>
    <xf numFmtId="49" fontId="7" fillId="0" borderId="8" xfId="0" applyNumberFormat="1" applyFont="1" applyFill="1" applyBorder="1" applyAlignment="1">
      <alignment horizontal="center"/>
    </xf>
    <xf numFmtId="165" fontId="7" fillId="0" borderId="8" xfId="0" applyNumberFormat="1" applyFont="1" applyFill="1" applyBorder="1" applyAlignment="1">
      <alignment horizontal="right"/>
    </xf>
    <xf numFmtId="49" fontId="7" fillId="0" borderId="23" xfId="0" applyNumberFormat="1" applyFont="1" applyFill="1" applyBorder="1" applyAlignment="1">
      <alignment horizontal="center" vertical="top"/>
    </xf>
    <xf numFmtId="165" fontId="7" fillId="0" borderId="24" xfId="0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5" fillId="0" borderId="27" xfId="0" applyFont="1" applyBorder="1" applyAlignment="1">
      <alignment horizontal="left" vertical="top"/>
    </xf>
    <xf numFmtId="0" fontId="5" fillId="0" borderId="27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5" fillId="0" borderId="31" xfId="0" applyFont="1" applyBorder="1" applyAlignment="1">
      <alignment horizontal="left" vertical="top"/>
    </xf>
    <xf numFmtId="0" fontId="5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49" fontId="9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" fillId="4" borderId="6" xfId="0" applyFont="1" applyFill="1" applyBorder="1" applyAlignment="1">
      <alignment horizontal="left" indent="2"/>
    </xf>
    <xf numFmtId="0" fontId="2" fillId="4" borderId="17" xfId="0" applyFont="1" applyFill="1" applyBorder="1" applyAlignment="1">
      <alignment horizontal="left" indent="2"/>
    </xf>
    <xf numFmtId="49" fontId="11" fillId="4" borderId="41" xfId="0" applyNumberFormat="1" applyFont="1" applyFill="1" applyBorder="1" applyAlignment="1">
      <alignment horizontal="center"/>
    </xf>
    <xf numFmtId="49" fontId="11" fillId="4" borderId="33" xfId="0" applyNumberFormat="1" applyFont="1" applyFill="1" applyBorder="1" applyAlignment="1">
      <alignment horizontal="center"/>
    </xf>
    <xf numFmtId="0" fontId="11" fillId="4" borderId="33" xfId="0" applyNumberFormat="1" applyFont="1" applyFill="1" applyBorder="1" applyAlignment="1">
      <alignment horizontal="center" vertical="center"/>
    </xf>
    <xf numFmtId="0" fontId="2" fillId="4" borderId="8" xfId="0" applyNumberFormat="1" applyFont="1" applyFill="1" applyBorder="1" applyAlignment="1">
      <alignment horizontal="right"/>
    </xf>
    <xf numFmtId="0" fontId="2" fillId="4" borderId="6" xfId="0" applyNumberFormat="1" applyFont="1" applyFill="1" applyBorder="1" applyAlignment="1">
      <alignment horizontal="right"/>
    </xf>
    <xf numFmtId="0" fontId="2" fillId="4" borderId="17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 wrapText="1" indent="2"/>
    </xf>
    <xf numFmtId="49" fontId="2" fillId="0" borderId="41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0" fontId="2" fillId="8" borderId="33" xfId="0" applyNumberFormat="1" applyFont="1" applyFill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right"/>
    </xf>
    <xf numFmtId="0" fontId="2" fillId="0" borderId="17" xfId="0" applyNumberFormat="1" applyFont="1" applyBorder="1" applyAlignment="1">
      <alignment horizontal="right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8" borderId="9" xfId="0" applyNumberFormat="1" applyFont="1" applyFill="1" applyBorder="1" applyAlignment="1">
      <alignment horizontal="center" vertical="center"/>
    </xf>
    <xf numFmtId="0" fontId="2" fillId="8" borderId="2" xfId="0" applyNumberFormat="1" applyFont="1" applyFill="1" applyBorder="1" applyAlignment="1">
      <alignment horizontal="center" vertical="center"/>
    </xf>
    <xf numFmtId="0" fontId="2" fillId="8" borderId="3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right"/>
    </xf>
    <xf numFmtId="0" fontId="2" fillId="0" borderId="40" xfId="0" applyNumberFormat="1" applyFont="1" applyBorder="1" applyAlignment="1">
      <alignment horizontal="right"/>
    </xf>
    <xf numFmtId="0" fontId="12" fillId="6" borderId="33" xfId="0" applyFont="1" applyFill="1" applyBorder="1" applyAlignment="1">
      <alignment horizontal="left" wrapText="1" indent="2"/>
    </xf>
    <xf numFmtId="49" fontId="2" fillId="6" borderId="16" xfId="0" applyNumberFormat="1" applyFont="1" applyFill="1" applyBorder="1" applyAlignment="1">
      <alignment horizontal="center"/>
    </xf>
    <xf numFmtId="49" fontId="2" fillId="6" borderId="6" xfId="0" applyNumberFormat="1" applyFont="1" applyFill="1" applyBorder="1" applyAlignment="1">
      <alignment horizontal="center"/>
    </xf>
    <xf numFmtId="49" fontId="2" fillId="6" borderId="7" xfId="0" applyNumberFormat="1" applyFont="1" applyFill="1" applyBorder="1" applyAlignment="1">
      <alignment horizontal="center"/>
    </xf>
    <xf numFmtId="49" fontId="2" fillId="6" borderId="33" xfId="0" applyNumberFormat="1" applyFont="1" applyFill="1" applyBorder="1" applyAlignment="1">
      <alignment horizontal="center"/>
    </xf>
    <xf numFmtId="49" fontId="2" fillId="6" borderId="8" xfId="0" applyNumberFormat="1" applyFont="1" applyFill="1" applyBorder="1" applyAlignment="1">
      <alignment horizontal="center"/>
    </xf>
    <xf numFmtId="0" fontId="2" fillId="6" borderId="8" xfId="0" applyNumberFormat="1" applyFont="1" applyFill="1" applyBorder="1" applyAlignment="1">
      <alignment horizontal="center" vertical="center"/>
    </xf>
    <xf numFmtId="0" fontId="2" fillId="6" borderId="6" xfId="0" applyNumberFormat="1" applyFont="1" applyFill="1" applyBorder="1" applyAlignment="1">
      <alignment horizontal="center" vertical="center"/>
    </xf>
    <xf numFmtId="0" fontId="2" fillId="6" borderId="7" xfId="0" applyNumberFormat="1" applyFont="1" applyFill="1" applyBorder="1" applyAlignment="1">
      <alignment horizontal="center" vertical="center"/>
    </xf>
    <xf numFmtId="0" fontId="2" fillId="6" borderId="8" xfId="0" applyNumberFormat="1" applyFont="1" applyFill="1" applyBorder="1" applyAlignment="1">
      <alignment horizontal="right"/>
    </xf>
    <xf numFmtId="0" fontId="2" fillId="6" borderId="6" xfId="0" applyNumberFormat="1" applyFont="1" applyFill="1" applyBorder="1" applyAlignment="1">
      <alignment horizontal="right"/>
    </xf>
    <xf numFmtId="0" fontId="2" fillId="6" borderId="17" xfId="0" applyNumberFormat="1" applyFont="1" applyFill="1" applyBorder="1" applyAlignment="1">
      <alignment horizontal="right"/>
    </xf>
    <xf numFmtId="49" fontId="2" fillId="4" borderId="41" xfId="0" applyNumberFormat="1" applyFont="1" applyFill="1" applyBorder="1" applyAlignment="1">
      <alignment horizontal="center"/>
    </xf>
    <xf numFmtId="49" fontId="2" fillId="4" borderId="33" xfId="0" applyNumberFormat="1" applyFont="1" applyFill="1" applyBorder="1" applyAlignment="1">
      <alignment horizontal="center"/>
    </xf>
    <xf numFmtId="0" fontId="2" fillId="4" borderId="33" xfId="0" applyNumberFormat="1" applyFont="1" applyFill="1" applyBorder="1" applyAlignment="1">
      <alignment horizontal="center" vertical="center"/>
    </xf>
    <xf numFmtId="0" fontId="2" fillId="4" borderId="8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/>
    </xf>
    <xf numFmtId="49" fontId="2" fillId="4" borderId="6" xfId="0" applyNumberFormat="1" applyFont="1" applyFill="1" applyBorder="1" applyAlignment="1">
      <alignment horizontal="center"/>
    </xf>
    <xf numFmtId="49" fontId="2" fillId="4" borderId="7" xfId="0" applyNumberFormat="1" applyFont="1" applyFill="1" applyBorder="1" applyAlignment="1">
      <alignment horizontal="center"/>
    </xf>
    <xf numFmtId="49" fontId="2" fillId="4" borderId="16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 indent="3"/>
    </xf>
    <xf numFmtId="49" fontId="2" fillId="0" borderId="39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indent="3"/>
    </xf>
    <xf numFmtId="0" fontId="2" fillId="0" borderId="1" xfId="0" applyFont="1" applyBorder="1" applyAlignment="1">
      <alignment horizontal="left" indent="2"/>
    </xf>
    <xf numFmtId="0" fontId="2" fillId="0" borderId="42" xfId="0" applyFont="1" applyBorder="1" applyAlignment="1">
      <alignment horizontal="left" indent="2"/>
    </xf>
    <xf numFmtId="0" fontId="2" fillId="2" borderId="33" xfId="0" applyNumberFormat="1" applyFont="1" applyFill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 indent="2"/>
    </xf>
    <xf numFmtId="0" fontId="2" fillId="0" borderId="17" xfId="0" applyFont="1" applyBorder="1" applyAlignment="1">
      <alignment horizontal="left" indent="2"/>
    </xf>
    <xf numFmtId="49" fontId="2" fillId="0" borderId="16" xfId="0" applyNumberFormat="1" applyFont="1" applyBorder="1" applyAlignment="1">
      <alignment horizont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 indent="2"/>
    </xf>
    <xf numFmtId="0" fontId="2" fillId="0" borderId="21" xfId="0" applyFont="1" applyBorder="1" applyAlignment="1">
      <alignment horizontal="left" indent="2"/>
    </xf>
    <xf numFmtId="0" fontId="2" fillId="0" borderId="9" xfId="0" applyFont="1" applyBorder="1" applyAlignment="1">
      <alignment horizontal="left" indent="2"/>
    </xf>
    <xf numFmtId="0" fontId="2" fillId="0" borderId="0" xfId="0" applyFont="1" applyBorder="1" applyAlignment="1">
      <alignment horizontal="left" indent="2"/>
    </xf>
    <xf numFmtId="0" fontId="2" fillId="0" borderId="37" xfId="0" applyFont="1" applyBorder="1" applyAlignment="1">
      <alignment horizontal="left" indent="2"/>
    </xf>
    <xf numFmtId="0" fontId="2" fillId="0" borderId="6" xfId="0" applyFont="1" applyBorder="1" applyAlignment="1">
      <alignment horizontal="left" wrapText="1" indent="2"/>
    </xf>
    <xf numFmtId="0" fontId="2" fillId="0" borderId="17" xfId="0" applyFont="1" applyBorder="1" applyAlignment="1">
      <alignment horizontal="left" wrapText="1" indent="2"/>
    </xf>
    <xf numFmtId="0" fontId="2" fillId="4" borderId="33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right"/>
    </xf>
    <xf numFmtId="0" fontId="2" fillId="2" borderId="3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right"/>
    </xf>
    <xf numFmtId="0" fontId="2" fillId="7" borderId="8" xfId="0" applyNumberFormat="1" applyFont="1" applyFill="1" applyBorder="1" applyAlignment="1">
      <alignment horizontal="right"/>
    </xf>
    <xf numFmtId="0" fontId="2" fillId="7" borderId="6" xfId="0" applyNumberFormat="1" applyFont="1" applyFill="1" applyBorder="1" applyAlignment="1">
      <alignment horizontal="right"/>
    </xf>
    <xf numFmtId="0" fontId="2" fillId="7" borderId="7" xfId="0" applyNumberFormat="1" applyFont="1" applyFill="1" applyBorder="1" applyAlignment="1">
      <alignment horizontal="right"/>
    </xf>
    <xf numFmtId="49" fontId="11" fillId="4" borderId="16" xfId="0" applyNumberFormat="1" applyFont="1" applyFill="1" applyBorder="1" applyAlignment="1">
      <alignment horizontal="center"/>
    </xf>
    <xf numFmtId="49" fontId="11" fillId="4" borderId="6" xfId="0" applyNumberFormat="1" applyFont="1" applyFill="1" applyBorder="1" applyAlignment="1">
      <alignment horizontal="center"/>
    </xf>
    <xf numFmtId="49" fontId="11" fillId="4" borderId="7" xfId="0" applyNumberFormat="1" applyFont="1" applyFill="1" applyBorder="1" applyAlignment="1">
      <alignment horizontal="center"/>
    </xf>
    <xf numFmtId="49" fontId="11" fillId="4" borderId="8" xfId="0" applyNumberFormat="1" applyFont="1" applyFill="1" applyBorder="1" applyAlignment="1">
      <alignment horizontal="center"/>
    </xf>
    <xf numFmtId="0" fontId="11" fillId="4" borderId="8" xfId="0" applyNumberFormat="1" applyFont="1" applyFill="1" applyBorder="1" applyAlignment="1">
      <alignment horizontal="center" vertical="center"/>
    </xf>
    <xf numFmtId="0" fontId="11" fillId="4" borderId="6" xfId="0" applyNumberFormat="1" applyFont="1" applyFill="1" applyBorder="1" applyAlignment="1">
      <alignment horizontal="center" vertical="center"/>
    </xf>
    <xf numFmtId="0" fontId="11" fillId="4" borderId="7" xfId="0" applyNumberFormat="1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left" wrapText="1" indent="2"/>
    </xf>
    <xf numFmtId="0" fontId="12" fillId="6" borderId="6" xfId="0" applyFont="1" applyFill="1" applyBorder="1" applyAlignment="1">
      <alignment horizontal="left" wrapText="1" indent="2"/>
    </xf>
    <xf numFmtId="0" fontId="12" fillId="6" borderId="17" xfId="0" applyFont="1" applyFill="1" applyBorder="1" applyAlignment="1">
      <alignment horizontal="left" wrapText="1" indent="2"/>
    </xf>
    <xf numFmtId="0" fontId="2" fillId="0" borderId="33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right"/>
    </xf>
    <xf numFmtId="0" fontId="2" fillId="0" borderId="3" xfId="0" applyNumberFormat="1" applyFont="1" applyFill="1" applyBorder="1" applyAlignment="1">
      <alignment horizontal="right"/>
    </xf>
    <xf numFmtId="0" fontId="2" fillId="0" borderId="11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2" fillId="0" borderId="33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right"/>
    </xf>
    <xf numFmtId="0" fontId="2" fillId="0" borderId="6" xfId="0" applyNumberFormat="1" applyFont="1" applyFill="1" applyBorder="1" applyAlignment="1">
      <alignment horizontal="right"/>
    </xf>
    <xf numFmtId="0" fontId="2" fillId="0" borderId="7" xfId="0" applyNumberFormat="1" applyFont="1" applyFill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0" fontId="2" fillId="0" borderId="1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0" fontId="2" fillId="0" borderId="5" xfId="0" applyNumberFormat="1" applyFont="1" applyBorder="1" applyAlignment="1">
      <alignment horizontal="right"/>
    </xf>
    <xf numFmtId="0" fontId="2" fillId="0" borderId="33" xfId="0" applyNumberFormat="1" applyFont="1" applyBorder="1" applyAlignment="1">
      <alignment horizontal="right"/>
    </xf>
    <xf numFmtId="0" fontId="2" fillId="4" borderId="6" xfId="0" applyFont="1" applyFill="1" applyBorder="1" applyAlignment="1">
      <alignment horizontal="left" wrapText="1" indent="2"/>
    </xf>
    <xf numFmtId="0" fontId="2" fillId="4" borderId="17" xfId="0" applyFont="1" applyFill="1" applyBorder="1" applyAlignment="1">
      <alignment horizontal="left" wrapText="1" indent="2"/>
    </xf>
    <xf numFmtId="0" fontId="2" fillId="0" borderId="2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1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Border="1" applyAlignment="1">
      <alignment horizontal="right"/>
    </xf>
    <xf numFmtId="0" fontId="11" fillId="2" borderId="33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13" fillId="5" borderId="6" xfId="0" applyFont="1" applyFill="1" applyBorder="1" applyAlignment="1">
      <alignment horizontal="left" indent="2"/>
    </xf>
    <xf numFmtId="49" fontId="2" fillId="5" borderId="41" xfId="0" applyNumberFormat="1" applyFont="1" applyFill="1" applyBorder="1" applyAlignment="1">
      <alignment horizontal="center"/>
    </xf>
    <xf numFmtId="49" fontId="2" fillId="5" borderId="33" xfId="0" applyNumberFormat="1" applyFont="1" applyFill="1" applyBorder="1" applyAlignment="1">
      <alignment horizontal="center"/>
    </xf>
    <xf numFmtId="0" fontId="11" fillId="2" borderId="6" xfId="0" applyFont="1" applyFill="1" applyBorder="1" applyAlignment="1">
      <alignment horizontal="left" indent="2"/>
    </xf>
    <xf numFmtId="0" fontId="11" fillId="2" borderId="17" xfId="0" applyFont="1" applyFill="1" applyBorder="1" applyAlignment="1">
      <alignment horizontal="left" indent="2"/>
    </xf>
    <xf numFmtId="49" fontId="11" fillId="2" borderId="41" xfId="0" applyNumberFormat="1" applyFont="1" applyFill="1" applyBorder="1" applyAlignment="1">
      <alignment horizontal="center"/>
    </xf>
    <xf numFmtId="49" fontId="11" fillId="2" borderId="33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4" borderId="7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indent="3"/>
    </xf>
    <xf numFmtId="0" fontId="2" fillId="0" borderId="17" xfId="0" applyFont="1" applyBorder="1" applyAlignment="1">
      <alignment horizontal="left" indent="3"/>
    </xf>
    <xf numFmtId="0" fontId="2" fillId="5" borderId="33" xfId="0" applyNumberFormat="1" applyFont="1" applyFill="1" applyBorder="1" applyAlignment="1">
      <alignment horizontal="center" vertical="center"/>
    </xf>
    <xf numFmtId="0" fontId="2" fillId="5" borderId="33" xfId="0" applyNumberFormat="1" applyFont="1" applyFill="1" applyBorder="1" applyAlignment="1">
      <alignment horizontal="center"/>
    </xf>
    <xf numFmtId="0" fontId="2" fillId="5" borderId="24" xfId="0" applyNumberFormat="1" applyFont="1" applyFill="1" applyBorder="1" applyAlignment="1">
      <alignment horizontal="center"/>
    </xf>
    <xf numFmtId="49" fontId="2" fillId="4" borderId="50" xfId="0" applyNumberFormat="1" applyFont="1" applyFill="1" applyBorder="1" applyAlignment="1">
      <alignment horizontal="center"/>
    </xf>
    <xf numFmtId="49" fontId="2" fillId="4" borderId="22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horizontal="center" vertical="center"/>
    </xf>
    <xf numFmtId="0" fontId="2" fillId="4" borderId="22" xfId="0" applyNumberFormat="1" applyFont="1" applyFill="1" applyBorder="1" applyAlignment="1">
      <alignment horizontal="center"/>
    </xf>
    <xf numFmtId="0" fontId="2" fillId="4" borderId="53" xfId="0" applyNumberFormat="1" applyFont="1" applyFill="1" applyBorder="1" applyAlignment="1">
      <alignment horizontal="center"/>
    </xf>
    <xf numFmtId="0" fontId="11" fillId="2" borderId="8" xfId="0" applyNumberFormat="1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>
      <alignment horizontal="center" vertical="center"/>
    </xf>
    <xf numFmtId="0" fontId="11" fillId="2" borderId="17" xfId="0" applyNumberFormat="1" applyFont="1" applyFill="1" applyBorder="1" applyAlignment="1">
      <alignment horizontal="center" vertical="center"/>
    </xf>
    <xf numFmtId="0" fontId="2" fillId="6" borderId="17" xfId="0" applyNumberFormat="1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left" wrapText="1" indent="2"/>
    </xf>
    <xf numFmtId="0" fontId="11" fillId="5" borderId="17" xfId="0" applyFont="1" applyFill="1" applyBorder="1" applyAlignment="1">
      <alignment horizontal="left" wrapText="1" indent="2"/>
    </xf>
    <xf numFmtId="49" fontId="11" fillId="5" borderId="16" xfId="0" applyNumberFormat="1" applyFont="1" applyFill="1" applyBorder="1" applyAlignment="1">
      <alignment horizontal="center"/>
    </xf>
    <xf numFmtId="49" fontId="11" fillId="5" borderId="6" xfId="0" applyNumberFormat="1" applyFont="1" applyFill="1" applyBorder="1" applyAlignment="1">
      <alignment horizontal="center"/>
    </xf>
    <xf numFmtId="49" fontId="11" fillId="5" borderId="7" xfId="0" applyNumberFormat="1" applyFont="1" applyFill="1" applyBorder="1" applyAlignment="1">
      <alignment horizontal="center"/>
    </xf>
    <xf numFmtId="49" fontId="11" fillId="5" borderId="8" xfId="0" applyNumberFormat="1" applyFont="1" applyFill="1" applyBorder="1" applyAlignment="1">
      <alignment horizontal="center"/>
    </xf>
    <xf numFmtId="0" fontId="11" fillId="5" borderId="8" xfId="0" applyNumberFormat="1" applyFont="1" applyFill="1" applyBorder="1" applyAlignment="1">
      <alignment horizontal="center" vertical="center"/>
    </xf>
    <xf numFmtId="0" fontId="11" fillId="5" borderId="6" xfId="0" applyNumberFormat="1" applyFont="1" applyFill="1" applyBorder="1" applyAlignment="1">
      <alignment horizontal="center" vertical="center"/>
    </xf>
    <xf numFmtId="0" fontId="11" fillId="5" borderId="7" xfId="0" applyNumberFormat="1" applyFont="1" applyFill="1" applyBorder="1" applyAlignment="1">
      <alignment horizontal="center" vertical="center"/>
    </xf>
    <xf numFmtId="0" fontId="11" fillId="5" borderId="8" xfId="0" applyNumberFormat="1" applyFont="1" applyFill="1" applyBorder="1" applyAlignment="1">
      <alignment horizontal="center"/>
    </xf>
    <xf numFmtId="0" fontId="11" fillId="5" borderId="6" xfId="0" applyNumberFormat="1" applyFont="1" applyFill="1" applyBorder="1" applyAlignment="1">
      <alignment horizontal="center"/>
    </xf>
    <xf numFmtId="0" fontId="11" fillId="5" borderId="17" xfId="0" applyNumberFormat="1" applyFont="1" applyFill="1" applyBorder="1" applyAlignment="1">
      <alignment horizontal="center"/>
    </xf>
    <xf numFmtId="0" fontId="11" fillId="0" borderId="33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/>
    <xf numFmtId="49" fontId="11" fillId="3" borderId="41" xfId="0" applyNumberFormat="1" applyFont="1" applyFill="1" applyBorder="1" applyAlignment="1">
      <alignment horizontal="center"/>
    </xf>
    <xf numFmtId="49" fontId="11" fillId="3" borderId="33" xfId="0" applyNumberFormat="1" applyFont="1" applyFill="1" applyBorder="1" applyAlignment="1">
      <alignment horizontal="center"/>
    </xf>
    <xf numFmtId="49" fontId="2" fillId="3" borderId="33" xfId="0" applyNumberFormat="1" applyFont="1" applyFill="1" applyBorder="1" applyAlignment="1">
      <alignment horizontal="center"/>
    </xf>
    <xf numFmtId="0" fontId="2" fillId="3" borderId="33" xfId="0" applyNumberFormat="1" applyFont="1" applyFill="1" applyBorder="1" applyAlignment="1">
      <alignment horizontal="center" vertical="center"/>
    </xf>
    <xf numFmtId="0" fontId="2" fillId="3" borderId="33" xfId="0" applyNumberFormat="1" applyFont="1" applyFill="1" applyBorder="1" applyAlignment="1">
      <alignment horizontal="right"/>
    </xf>
    <xf numFmtId="0" fontId="2" fillId="5" borderId="33" xfId="0" applyFont="1" applyFill="1" applyBorder="1" applyAlignment="1">
      <alignment horizontal="left" indent="1"/>
    </xf>
    <xf numFmtId="0" fontId="11" fillId="5" borderId="33" xfId="0" applyFont="1" applyFill="1" applyBorder="1" applyAlignment="1">
      <alignment horizontal="left" wrapText="1" indent="2"/>
    </xf>
    <xf numFmtId="49" fontId="2" fillId="7" borderId="33" xfId="0" applyNumberFormat="1" applyFont="1" applyFill="1" applyBorder="1" applyAlignment="1">
      <alignment horizontal="center" vertical="center"/>
    </xf>
    <xf numFmtId="0" fontId="2" fillId="7" borderId="33" xfId="0" applyNumberFormat="1" applyFont="1" applyFill="1" applyBorder="1" applyAlignment="1">
      <alignment horizontal="center" vertical="center"/>
    </xf>
    <xf numFmtId="49" fontId="2" fillId="5" borderId="3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indent="1"/>
    </xf>
    <xf numFmtId="49" fontId="2" fillId="2" borderId="41" xfId="0" applyNumberFormat="1" applyFont="1" applyFill="1" applyBorder="1" applyAlignment="1">
      <alignment horizontal="center"/>
    </xf>
    <xf numFmtId="49" fontId="2" fillId="2" borderId="33" xfId="0" applyNumberFormat="1" applyFont="1" applyFill="1" applyBorder="1" applyAlignment="1">
      <alignment horizontal="center"/>
    </xf>
    <xf numFmtId="0" fontId="2" fillId="2" borderId="33" xfId="0" applyNumberFormat="1" applyFont="1" applyFill="1" applyBorder="1" applyAlignment="1">
      <alignment horizontal="right"/>
    </xf>
    <xf numFmtId="0" fontId="2" fillId="2" borderId="24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indent="2"/>
    </xf>
    <xf numFmtId="0" fontId="2" fillId="2" borderId="40" xfId="0" applyFont="1" applyFill="1" applyBorder="1" applyAlignment="1">
      <alignment horizontal="left" indent="2"/>
    </xf>
    <xf numFmtId="0" fontId="2" fillId="2" borderId="0" xfId="0" applyFont="1" applyFill="1" applyBorder="1" applyAlignment="1">
      <alignment horizontal="left" indent="2"/>
    </xf>
    <xf numFmtId="0" fontId="2" fillId="2" borderId="37" xfId="0" applyFont="1" applyFill="1" applyBorder="1" applyAlignment="1">
      <alignment horizontal="left" indent="2"/>
    </xf>
    <xf numFmtId="0" fontId="2" fillId="2" borderId="1" xfId="0" applyFont="1" applyFill="1" applyBorder="1" applyAlignment="1">
      <alignment horizontal="left" indent="2"/>
    </xf>
    <xf numFmtId="0" fontId="2" fillId="2" borderId="42" xfId="0" applyFont="1" applyFill="1" applyBorder="1" applyAlignment="1">
      <alignment horizontal="left" indent="2"/>
    </xf>
    <xf numFmtId="0" fontId="2" fillId="0" borderId="24" xfId="0" applyNumberFormat="1" applyFont="1" applyBorder="1" applyAlignment="1">
      <alignment horizontal="right"/>
    </xf>
    <xf numFmtId="0" fontId="2" fillId="2" borderId="10" xfId="0" applyNumberFormat="1" applyFon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40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37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42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36" xfId="0" applyNumberFormat="1" applyFont="1" applyFill="1" applyBorder="1" applyAlignment="1">
      <alignment horizontal="center"/>
    </xf>
    <xf numFmtId="49" fontId="2" fillId="2" borderId="38" xfId="0" applyNumberFormat="1" applyFont="1" applyFill="1" applyBorder="1" applyAlignment="1">
      <alignment horizontal="center"/>
    </xf>
    <xf numFmtId="49" fontId="2" fillId="2" borderId="39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left" indent="1"/>
    </xf>
    <xf numFmtId="0" fontId="2" fillId="0" borderId="2" xfId="0" applyFont="1" applyBorder="1" applyAlignment="1">
      <alignment horizontal="left" indent="2"/>
    </xf>
    <xf numFmtId="0" fontId="2" fillId="0" borderId="42" xfId="0" applyNumberFormat="1" applyFont="1" applyBorder="1" applyAlignment="1">
      <alignment horizontal="right"/>
    </xf>
    <xf numFmtId="0" fontId="2" fillId="4" borderId="2" xfId="0" applyFont="1" applyFill="1" applyBorder="1" applyAlignment="1">
      <alignment horizontal="left" indent="1"/>
    </xf>
    <xf numFmtId="0" fontId="2" fillId="4" borderId="40" xfId="0" applyFont="1" applyFill="1" applyBorder="1" applyAlignment="1">
      <alignment horizontal="left" indent="1"/>
    </xf>
    <xf numFmtId="49" fontId="2" fillId="4" borderId="36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49" fontId="2" fillId="4" borderId="3" xfId="0" applyNumberFormat="1" applyFont="1" applyFill="1" applyBorder="1" applyAlignment="1">
      <alignment horizontal="center"/>
    </xf>
    <xf numFmtId="49" fontId="2" fillId="4" borderId="9" xfId="0" applyNumberFormat="1" applyFont="1" applyFill="1" applyBorder="1" applyAlignment="1">
      <alignment horizontal="center"/>
    </xf>
    <xf numFmtId="0" fontId="2" fillId="4" borderId="9" xfId="0" applyNumberFormat="1" applyFont="1" applyFill="1" applyBorder="1" applyAlignment="1">
      <alignment horizontal="center" vertical="center"/>
    </xf>
    <xf numFmtId="0" fontId="2" fillId="4" borderId="2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0" borderId="40" xfId="0" applyFont="1" applyBorder="1" applyAlignment="1">
      <alignment horizontal="left" indent="2"/>
    </xf>
    <xf numFmtId="0" fontId="2" fillId="0" borderId="24" xfId="0" applyNumberFormat="1" applyFont="1" applyBorder="1" applyAlignment="1">
      <alignment horizontal="center" vertical="center"/>
    </xf>
    <xf numFmtId="0" fontId="2" fillId="0" borderId="40" xfId="0" applyNumberFormat="1" applyFont="1" applyBorder="1" applyAlignment="1">
      <alignment horizontal="center" vertical="center"/>
    </xf>
    <xf numFmtId="0" fontId="2" fillId="0" borderId="42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indent="2"/>
    </xf>
    <xf numFmtId="0" fontId="2" fillId="4" borderId="42" xfId="0" applyFont="1" applyFill="1" applyBorder="1" applyAlignment="1">
      <alignment horizontal="left" indent="2"/>
    </xf>
    <xf numFmtId="0" fontId="2" fillId="0" borderId="33" xfId="0" applyFont="1" applyBorder="1" applyAlignment="1">
      <alignment horizontal="left" wrapText="1" indent="2"/>
    </xf>
    <xf numFmtId="0" fontId="2" fillId="4" borderId="3" xfId="0" applyFont="1" applyFill="1" applyBorder="1" applyAlignment="1">
      <alignment horizontal="left" indent="1"/>
    </xf>
    <xf numFmtId="0" fontId="2" fillId="4" borderId="21" xfId="0" applyFont="1" applyFill="1" applyBorder="1" applyAlignment="1">
      <alignment horizontal="left" indent="1"/>
    </xf>
    <xf numFmtId="0" fontId="2" fillId="4" borderId="44" xfId="0" applyFont="1" applyFill="1" applyBorder="1" applyAlignment="1">
      <alignment horizontal="left" indent="1"/>
    </xf>
    <xf numFmtId="0" fontId="2" fillId="4" borderId="1" xfId="0" applyFont="1" applyFill="1" applyBorder="1" applyAlignment="1">
      <alignment horizontal="left" indent="1"/>
    </xf>
    <xf numFmtId="0" fontId="2" fillId="4" borderId="42" xfId="0" applyFont="1" applyFill="1" applyBorder="1" applyAlignment="1">
      <alignment horizontal="left" indent="1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5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49" fontId="2" fillId="4" borderId="5" xfId="0" applyNumberFormat="1" applyFont="1" applyFill="1" applyBorder="1" applyAlignment="1">
      <alignment horizontal="center"/>
    </xf>
    <xf numFmtId="49" fontId="2" fillId="4" borderId="39" xfId="0" applyNumberFormat="1" applyFont="1" applyFill="1" applyBorder="1" applyAlignment="1">
      <alignment horizontal="center"/>
    </xf>
    <xf numFmtId="0" fontId="2" fillId="0" borderId="6" xfId="0" applyFont="1" applyBorder="1" applyAlignment="1"/>
    <xf numFmtId="0" fontId="2" fillId="0" borderId="17" xfId="0" applyFont="1" applyBorder="1" applyAlignment="1"/>
    <xf numFmtId="49" fontId="2" fillId="0" borderId="50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right"/>
    </xf>
    <xf numFmtId="0" fontId="2" fillId="0" borderId="53" xfId="0" applyNumberFormat="1" applyFont="1" applyBorder="1" applyAlignment="1">
      <alignment horizontal="right"/>
    </xf>
    <xf numFmtId="0" fontId="2" fillId="0" borderId="7" xfId="0" applyFont="1" applyBorder="1" applyAlignment="1"/>
    <xf numFmtId="0" fontId="2" fillId="0" borderId="33" xfId="0" applyFont="1" applyBorder="1" applyAlignment="1"/>
    <xf numFmtId="0" fontId="2" fillId="0" borderId="8" xfId="0" applyFont="1" applyBorder="1" applyAlignment="1"/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left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51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5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0" fontId="4" fillId="0" borderId="11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right"/>
    </xf>
    <xf numFmtId="0" fontId="4" fillId="0" borderId="5" xfId="0" applyNumberFormat="1" applyFont="1" applyBorder="1" applyAlignment="1">
      <alignment horizontal="right"/>
    </xf>
    <xf numFmtId="0" fontId="4" fillId="0" borderId="40" xfId="0" applyNumberFormat="1" applyFont="1" applyBorder="1" applyAlignment="1">
      <alignment horizontal="right"/>
    </xf>
    <xf numFmtId="0" fontId="4" fillId="0" borderId="42" xfId="0" applyNumberFormat="1" applyFont="1" applyBorder="1" applyAlignment="1">
      <alignment horizontal="right"/>
    </xf>
    <xf numFmtId="49" fontId="4" fillId="0" borderId="1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48" xfId="0" applyNumberFormat="1" applyFont="1" applyBorder="1" applyAlignment="1">
      <alignment horizontal="center"/>
    </xf>
    <xf numFmtId="49" fontId="4" fillId="0" borderId="46" xfId="0" applyNumberFormat="1" applyFont="1" applyBorder="1" applyAlignment="1">
      <alignment horizontal="center"/>
    </xf>
    <xf numFmtId="49" fontId="4" fillId="0" borderId="47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right"/>
    </xf>
    <xf numFmtId="0" fontId="4" fillId="0" borderId="48" xfId="0" applyNumberFormat="1" applyFont="1" applyBorder="1" applyAlignment="1">
      <alignment horizontal="right"/>
    </xf>
    <xf numFmtId="0" fontId="4" fillId="0" borderId="46" xfId="0" applyNumberFormat="1" applyFont="1" applyBorder="1" applyAlignment="1">
      <alignment horizontal="right"/>
    </xf>
    <xf numFmtId="0" fontId="4" fillId="0" borderId="47" xfId="0" applyNumberFormat="1" applyFont="1" applyBorder="1" applyAlignment="1">
      <alignment horizontal="right"/>
    </xf>
    <xf numFmtId="0" fontId="4" fillId="0" borderId="37" xfId="0" applyNumberFormat="1" applyFont="1" applyBorder="1" applyAlignment="1">
      <alignment horizontal="right"/>
    </xf>
    <xf numFmtId="0" fontId="4" fillId="0" borderId="49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36" xfId="0" applyNumberFormat="1" applyFont="1" applyBorder="1" applyAlignment="1">
      <alignment horizontal="center"/>
    </xf>
    <xf numFmtId="49" fontId="4" fillId="0" borderId="39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4" fillId="0" borderId="1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0" fontId="4" fillId="0" borderId="33" xfId="0" applyNumberFormat="1" applyFont="1" applyBorder="1" applyAlignment="1">
      <alignment horizontal="right"/>
    </xf>
    <xf numFmtId="0" fontId="4" fillId="0" borderId="24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indent="3"/>
    </xf>
    <xf numFmtId="0" fontId="4" fillId="0" borderId="9" xfId="0" applyFont="1" applyBorder="1" applyAlignment="1">
      <alignment horizontal="left" indent="3"/>
    </xf>
    <xf numFmtId="0" fontId="4" fillId="0" borderId="2" xfId="0" applyFont="1" applyBorder="1" applyAlignment="1">
      <alignment horizontal="left" indent="3"/>
    </xf>
    <xf numFmtId="0" fontId="4" fillId="0" borderId="40" xfId="0" applyFont="1" applyBorder="1" applyAlignment="1">
      <alignment horizontal="left" indent="3"/>
    </xf>
    <xf numFmtId="0" fontId="4" fillId="0" borderId="3" xfId="0" applyFont="1" applyBorder="1" applyAlignment="1"/>
    <xf numFmtId="0" fontId="4" fillId="0" borderId="21" xfId="0" applyFont="1" applyBorder="1" applyAlignment="1"/>
    <xf numFmtId="0" fontId="4" fillId="0" borderId="9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>
      <alignment horizontal="left" indent="4"/>
    </xf>
    <xf numFmtId="0" fontId="4" fillId="0" borderId="1" xfId="0" applyFont="1" applyBorder="1" applyAlignment="1">
      <alignment horizontal="left" indent="4"/>
    </xf>
    <xf numFmtId="0" fontId="4" fillId="0" borderId="44" xfId="0" applyFont="1" applyBorder="1" applyAlignment="1"/>
    <xf numFmtId="0" fontId="4" fillId="0" borderId="42" xfId="0" applyFont="1" applyBorder="1" applyAlignment="1"/>
    <xf numFmtId="0" fontId="4" fillId="0" borderId="0" xfId="0" applyFont="1" applyBorder="1" applyAlignment="1">
      <alignment horizontal="left" indent="4"/>
    </xf>
    <xf numFmtId="0" fontId="4" fillId="0" borderId="37" xfId="0" applyFont="1" applyBorder="1" applyAlignment="1">
      <alignment horizontal="left" indent="4"/>
    </xf>
    <xf numFmtId="0" fontId="4" fillId="0" borderId="42" xfId="0" applyFont="1" applyBorder="1" applyAlignment="1">
      <alignment horizontal="left" indent="4"/>
    </xf>
    <xf numFmtId="0" fontId="4" fillId="0" borderId="8" xfId="0" applyFont="1" applyBorder="1" applyAlignment="1">
      <alignment horizontal="left" indent="2"/>
    </xf>
    <xf numFmtId="0" fontId="4" fillId="0" borderId="6" xfId="0" applyFont="1" applyBorder="1" applyAlignment="1">
      <alignment horizontal="left" indent="2"/>
    </xf>
    <xf numFmtId="0" fontId="4" fillId="0" borderId="17" xfId="0" applyFont="1" applyBorder="1" applyAlignment="1">
      <alignment horizontal="left" indent="2"/>
    </xf>
    <xf numFmtId="49" fontId="4" fillId="0" borderId="41" xfId="0" applyNumberFormat="1" applyFont="1" applyBorder="1" applyAlignment="1">
      <alignment horizontal="center"/>
    </xf>
    <xf numFmtId="49" fontId="4" fillId="0" borderId="33" xfId="0" applyNumberFormat="1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49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49" fontId="4" fillId="0" borderId="45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 indent="3"/>
    </xf>
    <xf numFmtId="0" fontId="4" fillId="0" borderId="6" xfId="0" applyFont="1" applyBorder="1" applyAlignment="1">
      <alignment horizontal="left" indent="3"/>
    </xf>
    <xf numFmtId="0" fontId="4" fillId="0" borderId="17" xfId="0" applyFont="1" applyBorder="1" applyAlignment="1">
      <alignment horizontal="left" indent="3"/>
    </xf>
    <xf numFmtId="0" fontId="4" fillId="0" borderId="0" xfId="0" applyFont="1" applyBorder="1" applyAlignment="1">
      <alignment horizontal="left" indent="3"/>
    </xf>
    <xf numFmtId="0" fontId="4" fillId="0" borderId="37" xfId="0" applyFont="1" applyBorder="1" applyAlignment="1">
      <alignment horizontal="left" indent="3"/>
    </xf>
    <xf numFmtId="0" fontId="4" fillId="0" borderId="42" xfId="0" applyFont="1" applyBorder="1" applyAlignment="1">
      <alignment horizontal="left" indent="3"/>
    </xf>
    <xf numFmtId="0" fontId="4" fillId="0" borderId="2" xfId="0" applyFont="1" applyBorder="1" applyAlignment="1">
      <alignment horizontal="left" indent="2"/>
    </xf>
    <xf numFmtId="0" fontId="4" fillId="0" borderId="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9" xfId="0" applyFont="1" applyBorder="1" applyAlignment="1">
      <alignment horizontal="left" indent="1"/>
    </xf>
    <xf numFmtId="0" fontId="4" fillId="0" borderId="2" xfId="0" applyFont="1" applyBorder="1" applyAlignment="1">
      <alignment horizontal="left" indent="1"/>
    </xf>
    <xf numFmtId="0" fontId="4" fillId="0" borderId="40" xfId="0" applyFont="1" applyBorder="1" applyAlignment="1">
      <alignment horizontal="left" indent="1"/>
    </xf>
    <xf numFmtId="0" fontId="4" fillId="0" borderId="10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37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49" fontId="4" fillId="0" borderId="33" xfId="0" applyNumberFormat="1" applyFont="1" applyBorder="1" applyAlignment="1">
      <alignment horizontal="right"/>
    </xf>
    <xf numFmtId="0" fontId="4" fillId="0" borderId="9" xfId="0" applyFont="1" applyBorder="1" applyAlignment="1">
      <alignment horizontal="left" indent="2"/>
    </xf>
    <xf numFmtId="0" fontId="4" fillId="0" borderId="40" xfId="0" applyFont="1" applyBorder="1" applyAlignment="1">
      <alignment horizontal="left" indent="2"/>
    </xf>
    <xf numFmtId="0" fontId="4" fillId="0" borderId="35" xfId="0" applyNumberFormat="1" applyFont="1" applyBorder="1" applyAlignment="1">
      <alignment horizontal="right"/>
    </xf>
    <xf numFmtId="0" fontId="4" fillId="0" borderId="43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 indent="1"/>
    </xf>
    <xf numFmtId="0" fontId="4" fillId="0" borderId="21" xfId="0" applyFont="1" applyBorder="1" applyAlignment="1">
      <alignment horizontal="left" indent="1"/>
    </xf>
    <xf numFmtId="49" fontId="6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0" fontId="6" fillId="0" borderId="6" xfId="0" applyFont="1" applyBorder="1" applyAlignment="1"/>
    <xf numFmtId="49" fontId="6" fillId="0" borderId="34" xfId="0" applyNumberFormat="1" applyFont="1" applyBorder="1" applyAlignment="1">
      <alignment horizontal="center"/>
    </xf>
    <xf numFmtId="49" fontId="6" fillId="0" borderId="35" xfId="0" applyNumberFormat="1" applyFont="1" applyBorder="1" applyAlignment="1">
      <alignment horizontal="center"/>
    </xf>
    <xf numFmtId="49" fontId="4" fillId="0" borderId="35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0" fontId="7" fillId="0" borderId="2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49" fontId="7" fillId="0" borderId="6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8" xfId="0" applyNumberFormat="1" applyFont="1" applyFill="1" applyBorder="1" applyAlignment="1">
      <alignment horizontal="left" wrapText="1" indent="1"/>
    </xf>
    <xf numFmtId="0" fontId="7" fillId="0" borderId="6" xfId="0" applyNumberFormat="1" applyFont="1" applyFill="1" applyBorder="1" applyAlignment="1">
      <alignment horizontal="left" indent="1"/>
    </xf>
    <xf numFmtId="49" fontId="7" fillId="0" borderId="16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0" fontId="8" fillId="0" borderId="8" xfId="0" applyNumberFormat="1" applyFont="1" applyFill="1" applyBorder="1" applyAlignment="1">
      <alignment horizontal="left" wrapText="1"/>
    </xf>
    <xf numFmtId="0" fontId="8" fillId="0" borderId="6" xfId="0" applyNumberFormat="1" applyFont="1" applyFill="1" applyBorder="1" applyAlignment="1">
      <alignment horizontal="left" wrapText="1"/>
    </xf>
    <xf numFmtId="0" fontId="8" fillId="0" borderId="17" xfId="0" applyNumberFormat="1" applyFont="1" applyFill="1" applyBorder="1" applyAlignment="1">
      <alignment horizontal="left" wrapText="1"/>
    </xf>
    <xf numFmtId="49" fontId="8" fillId="0" borderId="14" xfId="0" applyNumberFormat="1" applyFont="1" applyFill="1" applyBorder="1" applyAlignment="1">
      <alignment horizontal="center"/>
    </xf>
    <xf numFmtId="49" fontId="8" fillId="0" borderId="15" xfId="0" applyNumberFormat="1" applyFont="1" applyFill="1" applyBorder="1" applyAlignment="1">
      <alignment horizontal="center"/>
    </xf>
    <xf numFmtId="49" fontId="8" fillId="0" borderId="19" xfId="0" applyNumberFormat="1" applyFont="1" applyFill="1" applyBorder="1" applyAlignment="1">
      <alignment horizontal="center"/>
    </xf>
    <xf numFmtId="49" fontId="8" fillId="0" borderId="16" xfId="0" applyNumberFormat="1" applyFont="1" applyFill="1" applyBorder="1" applyAlignment="1">
      <alignment horizont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top"/>
    </xf>
    <xf numFmtId="49" fontId="7" fillId="0" borderId="7" xfId="0" applyNumberFormat="1" applyFont="1" applyFill="1" applyBorder="1" applyAlignment="1">
      <alignment horizontal="center" vertical="top"/>
    </xf>
    <xf numFmtId="49" fontId="7" fillId="0" borderId="12" xfId="0" applyNumberFormat="1" applyFont="1" applyFill="1" applyBorder="1" applyAlignment="1">
      <alignment horizontal="center" vertical="top"/>
    </xf>
    <xf numFmtId="49" fontId="7" fillId="0" borderId="13" xfId="0" applyNumberFormat="1" applyFont="1" applyFill="1" applyBorder="1" applyAlignment="1">
      <alignment horizontal="center" vertical="top"/>
    </xf>
    <xf numFmtId="49" fontId="7" fillId="0" borderId="18" xfId="0" applyNumberFormat="1" applyFont="1" applyFill="1" applyBorder="1" applyAlignment="1">
      <alignment horizontal="center" vertical="top"/>
    </xf>
    <xf numFmtId="0" fontId="8" fillId="0" borderId="8" xfId="0" applyNumberFormat="1" applyFont="1" applyFill="1" applyBorder="1" applyAlignment="1">
      <alignment horizontal="left"/>
    </xf>
    <xf numFmtId="0" fontId="8" fillId="0" borderId="6" xfId="0" applyNumberFormat="1" applyFont="1" applyFill="1" applyBorder="1" applyAlignment="1">
      <alignment horizontal="left"/>
    </xf>
    <xf numFmtId="164" fontId="7" fillId="0" borderId="8" xfId="0" applyNumberFormat="1" applyFont="1" applyFill="1" applyBorder="1" applyAlignment="1">
      <alignment horizontal="left" wrapText="1" inden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8"/>
    <pageSetUpPr fitToPage="1"/>
  </sheetPr>
  <dimension ref="A1:CV401"/>
  <sheetViews>
    <sheetView tabSelected="1" topLeftCell="A91" workbookViewId="0">
      <selection activeCell="BX42" sqref="BX42:CE43"/>
    </sheetView>
  </sheetViews>
  <sheetFormatPr defaultColWidth="1.42578125" defaultRowHeight="12.75"/>
  <cols>
    <col min="1" max="48" width="1.42578125" style="3"/>
    <col min="49" max="49" width="16" style="3" customWidth="1"/>
    <col min="50" max="61" width="1.42578125" style="3"/>
    <col min="62" max="63" width="1.7109375" style="3" customWidth="1"/>
    <col min="64" max="68" width="1.42578125" style="3"/>
    <col min="69" max="69" width="1.42578125" style="3" customWidth="1"/>
    <col min="70" max="16384" width="1.42578125" style="3"/>
  </cols>
  <sheetData>
    <row r="1" spans="1:99" ht="5.0999999999999996" customHeight="1"/>
    <row r="2" spans="1:99">
      <c r="BQ2" s="369" t="s">
        <v>0</v>
      </c>
      <c r="BR2" s="369"/>
      <c r="BS2" s="369"/>
      <c r="BT2" s="369"/>
      <c r="BU2" s="369"/>
      <c r="BV2" s="369"/>
      <c r="BW2" s="369"/>
      <c r="BX2" s="369"/>
      <c r="BY2" s="369"/>
      <c r="BZ2" s="369"/>
      <c r="CA2" s="369"/>
      <c r="CB2" s="369"/>
      <c r="CC2" s="369"/>
      <c r="CD2" s="369"/>
      <c r="CE2" s="369"/>
      <c r="CF2" s="369"/>
      <c r="CG2" s="369"/>
      <c r="CH2" s="369"/>
      <c r="CI2" s="369"/>
      <c r="CJ2" s="369"/>
      <c r="CK2" s="369"/>
      <c r="CL2" s="369"/>
      <c r="CM2" s="369"/>
      <c r="CN2" s="369"/>
      <c r="CO2" s="369"/>
      <c r="CP2" s="369"/>
      <c r="CQ2" s="369"/>
      <c r="CR2" s="369"/>
      <c r="CS2" s="369"/>
      <c r="CT2" s="369"/>
      <c r="CU2" s="369"/>
    </row>
    <row r="3" spans="1:99" ht="15" customHeight="1">
      <c r="BQ3" s="357"/>
      <c r="BR3" s="357"/>
      <c r="BS3" s="357"/>
      <c r="BT3" s="357"/>
      <c r="BU3" s="357"/>
      <c r="BV3" s="357"/>
      <c r="BW3" s="357"/>
      <c r="BX3" s="357"/>
      <c r="BY3" s="357"/>
      <c r="BZ3" s="357"/>
      <c r="CA3" s="357"/>
      <c r="CB3" s="357"/>
      <c r="CC3" s="357"/>
      <c r="CD3" s="357"/>
      <c r="CE3" s="357"/>
      <c r="CF3" s="357"/>
      <c r="CG3" s="357"/>
      <c r="CH3" s="357"/>
      <c r="CI3" s="357"/>
      <c r="CJ3" s="357"/>
      <c r="CK3" s="357"/>
      <c r="CL3" s="357"/>
      <c r="CM3" s="357"/>
      <c r="CN3" s="357"/>
      <c r="CO3" s="357"/>
      <c r="CP3" s="357"/>
      <c r="CQ3" s="357"/>
      <c r="CR3" s="357"/>
      <c r="CS3" s="357"/>
      <c r="CT3" s="357"/>
      <c r="CU3" s="357"/>
    </row>
    <row r="4" spans="1:99" s="31" customFormat="1" ht="10.5">
      <c r="BQ4" s="370" t="s">
        <v>1</v>
      </c>
      <c r="BR4" s="370"/>
      <c r="BS4" s="370"/>
      <c r="BT4" s="370"/>
      <c r="BU4" s="370"/>
      <c r="BV4" s="370"/>
      <c r="BW4" s="370"/>
      <c r="BX4" s="370"/>
      <c r="BY4" s="370"/>
      <c r="BZ4" s="370"/>
      <c r="CA4" s="370"/>
      <c r="CB4" s="370"/>
      <c r="CC4" s="370"/>
      <c r="CD4" s="370"/>
      <c r="CE4" s="370"/>
      <c r="CF4" s="370"/>
      <c r="CG4" s="370"/>
      <c r="CH4" s="370"/>
      <c r="CI4" s="370"/>
      <c r="CJ4" s="370"/>
      <c r="CK4" s="370"/>
      <c r="CL4" s="370"/>
      <c r="CM4" s="370"/>
      <c r="CN4" s="370"/>
      <c r="CO4" s="370"/>
      <c r="CP4" s="370"/>
      <c r="CQ4" s="370"/>
      <c r="CR4" s="370"/>
      <c r="CS4" s="370"/>
      <c r="CT4" s="370"/>
      <c r="CU4" s="370"/>
    </row>
    <row r="5" spans="1:99" ht="15" customHeight="1">
      <c r="BQ5" s="357"/>
      <c r="BR5" s="357"/>
      <c r="BS5" s="357"/>
      <c r="BT5" s="357"/>
      <c r="BU5" s="357"/>
      <c r="BV5" s="357"/>
      <c r="BW5" s="357"/>
      <c r="BX5" s="357"/>
      <c r="BY5" s="357"/>
      <c r="BZ5" s="357"/>
      <c r="CA5" s="357"/>
      <c r="CB5" s="357"/>
      <c r="CC5" s="357"/>
      <c r="CD5" s="357"/>
      <c r="CE5" s="357"/>
      <c r="CF5" s="357"/>
      <c r="CG5" s="357"/>
      <c r="CH5" s="357"/>
      <c r="CI5" s="357"/>
      <c r="CJ5" s="357"/>
      <c r="CK5" s="357"/>
      <c r="CL5" s="357"/>
      <c r="CM5" s="357"/>
      <c r="CN5" s="357"/>
      <c r="CO5" s="357"/>
      <c r="CP5" s="357"/>
      <c r="CQ5" s="357"/>
      <c r="CR5" s="357"/>
      <c r="CS5" s="357"/>
      <c r="CT5" s="357"/>
      <c r="CU5" s="357"/>
    </row>
    <row r="6" spans="1:99" s="31" customFormat="1" ht="10.5">
      <c r="BQ6" s="370"/>
      <c r="BR6" s="370"/>
      <c r="BS6" s="370"/>
      <c r="BT6" s="370"/>
      <c r="BU6" s="370"/>
      <c r="BV6" s="370"/>
      <c r="BW6" s="370"/>
      <c r="BX6" s="370"/>
      <c r="BY6" s="370"/>
      <c r="BZ6" s="370"/>
      <c r="CA6" s="370"/>
      <c r="CB6" s="370"/>
      <c r="CC6" s="370"/>
      <c r="CD6" s="370"/>
      <c r="CE6" s="370"/>
      <c r="CF6" s="370"/>
      <c r="CG6" s="370"/>
      <c r="CH6" s="370"/>
      <c r="CI6" s="370"/>
      <c r="CJ6" s="370"/>
      <c r="CK6" s="370"/>
      <c r="CL6" s="370"/>
      <c r="CM6" s="370"/>
      <c r="CN6" s="370"/>
      <c r="CO6" s="370"/>
      <c r="CP6" s="370"/>
      <c r="CQ6" s="370"/>
      <c r="CR6" s="370"/>
      <c r="CS6" s="370"/>
      <c r="CT6" s="370"/>
      <c r="CU6" s="370"/>
    </row>
    <row r="7" spans="1:99" ht="15" customHeight="1">
      <c r="BQ7" s="357"/>
      <c r="BR7" s="357"/>
      <c r="BS7" s="357"/>
      <c r="BT7" s="357"/>
      <c r="BU7" s="357"/>
      <c r="BV7" s="357"/>
      <c r="BW7" s="357"/>
      <c r="BX7" s="357"/>
      <c r="BY7" s="357"/>
      <c r="BZ7" s="357"/>
      <c r="CA7" s="357"/>
      <c r="CB7" s="44"/>
      <c r="CC7" s="357"/>
      <c r="CD7" s="357"/>
      <c r="CE7" s="357"/>
      <c r="CF7" s="357"/>
      <c r="CG7" s="357"/>
      <c r="CH7" s="357"/>
      <c r="CI7" s="357"/>
      <c r="CJ7" s="357"/>
      <c r="CK7" s="357"/>
      <c r="CL7" s="357"/>
      <c r="CM7" s="357"/>
      <c r="CN7" s="357"/>
      <c r="CO7" s="357"/>
      <c r="CP7" s="357"/>
      <c r="CQ7" s="357"/>
      <c r="CR7" s="357"/>
      <c r="CS7" s="357"/>
      <c r="CT7" s="357"/>
      <c r="CU7" s="357"/>
    </row>
    <row r="8" spans="1:99" s="31" customFormat="1" ht="10.5">
      <c r="BQ8" s="371" t="s">
        <v>2</v>
      </c>
      <c r="BR8" s="371"/>
      <c r="BS8" s="371"/>
      <c r="BT8" s="371"/>
      <c r="BU8" s="371"/>
      <c r="BV8" s="371"/>
      <c r="BW8" s="371"/>
      <c r="BX8" s="371"/>
      <c r="BY8" s="371"/>
      <c r="BZ8" s="371"/>
      <c r="CA8" s="371"/>
      <c r="CC8" s="371" t="s">
        <v>3</v>
      </c>
      <c r="CD8" s="371"/>
      <c r="CE8" s="371"/>
      <c r="CF8" s="371"/>
      <c r="CG8" s="371"/>
      <c r="CH8" s="371"/>
      <c r="CI8" s="371"/>
      <c r="CJ8" s="371"/>
      <c r="CK8" s="371"/>
      <c r="CL8" s="371"/>
      <c r="CM8" s="371"/>
      <c r="CN8" s="371"/>
      <c r="CO8" s="371"/>
      <c r="CP8" s="371"/>
      <c r="CQ8" s="371"/>
      <c r="CR8" s="371"/>
      <c r="CS8" s="371"/>
      <c r="CT8" s="371"/>
      <c r="CU8" s="371"/>
    </row>
    <row r="9" spans="1:99" ht="15" customHeight="1">
      <c r="BQ9" s="43" t="s">
        <v>4</v>
      </c>
      <c r="BR9" s="104" t="s">
        <v>483</v>
      </c>
      <c r="BS9" s="117"/>
      <c r="BT9" s="117"/>
      <c r="BU9" s="3" t="s">
        <v>5</v>
      </c>
      <c r="BW9" s="104" t="s">
        <v>484</v>
      </c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351">
        <v>20</v>
      </c>
      <c r="CI9" s="351"/>
      <c r="CJ9" s="352" t="str">
        <f>BF14</f>
        <v>25</v>
      </c>
      <c r="CK9" s="372"/>
      <c r="CL9" s="372"/>
      <c r="CM9" s="3" t="s">
        <v>6</v>
      </c>
    </row>
    <row r="10" spans="1:99" ht="8.1" customHeight="1"/>
    <row r="11" spans="1:99" s="37" customFormat="1" ht="15.75" customHeight="1">
      <c r="A11" s="40"/>
      <c r="B11" s="40"/>
      <c r="C11" s="40"/>
      <c r="D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E11" s="40"/>
      <c r="BF11" s="40"/>
      <c r="BG11" s="40"/>
      <c r="BH11" s="40"/>
      <c r="BI11" s="40"/>
      <c r="BJ11" s="40"/>
      <c r="BK11" s="40"/>
      <c r="BL11" s="40"/>
      <c r="BM11" s="40"/>
      <c r="BN11" s="42" t="s">
        <v>7</v>
      </c>
      <c r="BO11" s="344" t="s">
        <v>8</v>
      </c>
      <c r="BP11" s="344"/>
      <c r="BQ11" s="344"/>
      <c r="BR11" s="37" t="s">
        <v>9</v>
      </c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</row>
    <row r="12" spans="1:99" s="37" customFormat="1" ht="15.7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I12" s="42" t="s">
        <v>10</v>
      </c>
      <c r="AJ12" s="344" t="s">
        <v>8</v>
      </c>
      <c r="AK12" s="344"/>
      <c r="AL12" s="344"/>
      <c r="BD12" s="45" t="s">
        <v>11</v>
      </c>
      <c r="BE12" s="344" t="s">
        <v>12</v>
      </c>
      <c r="BF12" s="344"/>
      <c r="BG12" s="344"/>
      <c r="BH12" s="37" t="s">
        <v>13</v>
      </c>
      <c r="BK12" s="344" t="s">
        <v>14</v>
      </c>
      <c r="BL12" s="344"/>
      <c r="BM12" s="344"/>
      <c r="BN12" s="37" t="s">
        <v>15</v>
      </c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345" t="s">
        <v>16</v>
      </c>
      <c r="CI12" s="346"/>
      <c r="CJ12" s="346"/>
      <c r="CK12" s="346"/>
      <c r="CL12" s="346"/>
      <c r="CM12" s="346"/>
      <c r="CN12" s="346"/>
      <c r="CO12" s="346"/>
      <c r="CP12" s="346"/>
      <c r="CQ12" s="346"/>
      <c r="CR12" s="346"/>
      <c r="CS12" s="346"/>
      <c r="CT12" s="346"/>
      <c r="CU12" s="347"/>
    </row>
    <row r="13" spans="1:99" ht="9.9499999999999993" customHeight="1">
      <c r="CH13" s="348"/>
      <c r="CI13" s="349"/>
      <c r="CJ13" s="349"/>
      <c r="CK13" s="349"/>
      <c r="CL13" s="349"/>
      <c r="CM13" s="349"/>
      <c r="CN13" s="349"/>
      <c r="CO13" s="349"/>
      <c r="CP13" s="349"/>
      <c r="CQ13" s="349"/>
      <c r="CR13" s="349"/>
      <c r="CS13" s="349"/>
      <c r="CT13" s="349"/>
      <c r="CU13" s="350"/>
    </row>
    <row r="14" spans="1:99" ht="15" customHeight="1">
      <c r="AM14" s="43" t="s">
        <v>17</v>
      </c>
      <c r="AN14" s="104" t="s">
        <v>483</v>
      </c>
      <c r="AO14" s="104"/>
      <c r="AP14" s="104"/>
      <c r="AQ14" s="3" t="s">
        <v>5</v>
      </c>
      <c r="AS14" s="104" t="s">
        <v>484</v>
      </c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351">
        <v>20</v>
      </c>
      <c r="BE14" s="351"/>
      <c r="BF14" s="352" t="s">
        <v>8</v>
      </c>
      <c r="BG14" s="352"/>
      <c r="BH14" s="352"/>
      <c r="BI14" s="3" t="s">
        <v>18</v>
      </c>
      <c r="CF14" s="43" t="s">
        <v>19</v>
      </c>
      <c r="CH14" s="353" t="s">
        <v>485</v>
      </c>
      <c r="CI14" s="354"/>
      <c r="CJ14" s="354"/>
      <c r="CK14" s="354"/>
      <c r="CL14" s="354"/>
      <c r="CM14" s="354"/>
      <c r="CN14" s="354"/>
      <c r="CO14" s="354"/>
      <c r="CP14" s="354"/>
      <c r="CQ14" s="354"/>
      <c r="CR14" s="354"/>
      <c r="CS14" s="354"/>
      <c r="CT14" s="354"/>
      <c r="CU14" s="355"/>
    </row>
    <row r="15" spans="1:99" ht="15" customHeight="1">
      <c r="A15" s="3" t="s">
        <v>20</v>
      </c>
      <c r="CF15" s="43" t="s">
        <v>21</v>
      </c>
      <c r="CH15" s="57" t="s">
        <v>22</v>
      </c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356"/>
    </row>
    <row r="16" spans="1:99" ht="15" customHeight="1">
      <c r="A16" s="3" t="s">
        <v>23</v>
      </c>
      <c r="U16" s="357" t="s">
        <v>24</v>
      </c>
      <c r="V16" s="357"/>
      <c r="W16" s="357"/>
      <c r="X16" s="357"/>
      <c r="Y16" s="357"/>
      <c r="Z16" s="357"/>
      <c r="AA16" s="357"/>
      <c r="AB16" s="357"/>
      <c r="AC16" s="357"/>
      <c r="AD16" s="357"/>
      <c r="AE16" s="357"/>
      <c r="AF16" s="357"/>
      <c r="AG16" s="357"/>
      <c r="AH16" s="357"/>
      <c r="AI16" s="357"/>
      <c r="AJ16" s="357"/>
      <c r="AK16" s="357"/>
      <c r="AL16" s="357"/>
      <c r="AM16" s="357"/>
      <c r="AN16" s="357"/>
      <c r="AO16" s="357"/>
      <c r="AP16" s="357"/>
      <c r="AQ16" s="357"/>
      <c r="AR16" s="357"/>
      <c r="AS16" s="357"/>
      <c r="AT16" s="357"/>
      <c r="AU16" s="357"/>
      <c r="AV16" s="357"/>
      <c r="AW16" s="357"/>
      <c r="AX16" s="357"/>
      <c r="AY16" s="357"/>
      <c r="AZ16" s="357"/>
      <c r="BA16" s="357"/>
      <c r="BB16" s="357"/>
      <c r="BC16" s="357"/>
      <c r="BD16" s="357"/>
      <c r="BE16" s="357"/>
      <c r="BF16" s="357"/>
      <c r="BG16" s="357"/>
      <c r="BH16" s="357"/>
      <c r="BI16" s="357"/>
      <c r="BJ16" s="357"/>
      <c r="BK16" s="357"/>
      <c r="BL16" s="357"/>
      <c r="BM16" s="357"/>
      <c r="BN16" s="357"/>
      <c r="BO16" s="357"/>
      <c r="BP16" s="357"/>
      <c r="BQ16" s="357"/>
      <c r="BR16" s="357"/>
      <c r="BS16" s="357"/>
      <c r="CF16" s="43" t="s">
        <v>25</v>
      </c>
      <c r="CH16" s="57" t="s">
        <v>26</v>
      </c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356"/>
    </row>
    <row r="17" spans="1:99" ht="15" customHeight="1"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CF17" s="43" t="s">
        <v>21</v>
      </c>
      <c r="CH17" s="127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358"/>
    </row>
    <row r="18" spans="1:99" ht="15" customHeight="1"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CF18" s="43" t="s">
        <v>27</v>
      </c>
      <c r="CH18" s="127" t="s">
        <v>478</v>
      </c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358"/>
    </row>
    <row r="19" spans="1:99" ht="15" customHeight="1">
      <c r="A19" s="3" t="s">
        <v>28</v>
      </c>
      <c r="I19" s="357" t="s">
        <v>480</v>
      </c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  <c r="V19" s="357"/>
      <c r="W19" s="357"/>
      <c r="X19" s="357"/>
      <c r="Y19" s="357"/>
      <c r="Z19" s="357"/>
      <c r="AA19" s="357"/>
      <c r="AB19" s="357"/>
      <c r="AC19" s="357"/>
      <c r="AD19" s="357"/>
      <c r="AE19" s="357"/>
      <c r="AF19" s="357"/>
      <c r="AG19" s="357"/>
      <c r="AH19" s="357"/>
      <c r="AI19" s="357"/>
      <c r="AJ19" s="357"/>
      <c r="AK19" s="357"/>
      <c r="AL19" s="357"/>
      <c r="AM19" s="357"/>
      <c r="AN19" s="357"/>
      <c r="AO19" s="357"/>
      <c r="AP19" s="357"/>
      <c r="AQ19" s="357"/>
      <c r="AR19" s="357"/>
      <c r="AS19" s="357"/>
      <c r="AT19" s="357"/>
      <c r="AU19" s="357"/>
      <c r="AV19" s="357"/>
      <c r="AW19" s="357"/>
      <c r="AX19" s="357"/>
      <c r="AY19" s="357"/>
      <c r="AZ19" s="357"/>
      <c r="BA19" s="357"/>
      <c r="BB19" s="357"/>
      <c r="BC19" s="357"/>
      <c r="BD19" s="357"/>
      <c r="BE19" s="357"/>
      <c r="BF19" s="357"/>
      <c r="BG19" s="357"/>
      <c r="BH19" s="357"/>
      <c r="BI19" s="357"/>
      <c r="BJ19" s="357"/>
      <c r="BK19" s="357"/>
      <c r="BL19" s="357"/>
      <c r="BM19" s="357"/>
      <c r="BN19" s="357"/>
      <c r="BO19" s="357"/>
      <c r="BP19" s="357"/>
      <c r="BQ19" s="357"/>
      <c r="BR19" s="357"/>
      <c r="BS19" s="357"/>
      <c r="CF19" s="43" t="s">
        <v>29</v>
      </c>
      <c r="CH19" s="127" t="s">
        <v>479</v>
      </c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358"/>
    </row>
    <row r="20" spans="1:99" ht="15" customHeight="1">
      <c r="A20" s="3" t="s">
        <v>30</v>
      </c>
      <c r="CF20" s="43" t="s">
        <v>31</v>
      </c>
      <c r="CH20" s="359" t="s">
        <v>32</v>
      </c>
      <c r="CI20" s="360"/>
      <c r="CJ20" s="360"/>
      <c r="CK20" s="360"/>
      <c r="CL20" s="360"/>
      <c r="CM20" s="360"/>
      <c r="CN20" s="360"/>
      <c r="CO20" s="360"/>
      <c r="CP20" s="360"/>
      <c r="CQ20" s="360"/>
      <c r="CR20" s="360"/>
      <c r="CS20" s="360"/>
      <c r="CT20" s="360"/>
      <c r="CU20" s="361"/>
    </row>
    <row r="21" spans="1:99" s="38" customFormat="1" ht="8.25"/>
    <row r="22" spans="1:99">
      <c r="A22" s="362" t="s">
        <v>33</v>
      </c>
      <c r="B22" s="362"/>
      <c r="C22" s="362"/>
      <c r="D22" s="362"/>
      <c r="E22" s="362"/>
      <c r="F22" s="362"/>
      <c r="G22" s="362"/>
      <c r="H22" s="362"/>
      <c r="I22" s="362"/>
      <c r="J22" s="362"/>
      <c r="K22" s="362"/>
      <c r="L22" s="362"/>
      <c r="M22" s="362"/>
      <c r="N22" s="362"/>
      <c r="O22" s="362"/>
      <c r="P22" s="362"/>
      <c r="Q22" s="362"/>
      <c r="R22" s="362"/>
      <c r="S22" s="362"/>
      <c r="T22" s="362"/>
      <c r="U22" s="362"/>
      <c r="V22" s="362"/>
      <c r="W22" s="362"/>
      <c r="X22" s="362"/>
      <c r="Y22" s="362"/>
      <c r="Z22" s="362"/>
      <c r="AA22" s="362"/>
      <c r="AB22" s="362"/>
      <c r="AC22" s="362"/>
      <c r="AD22" s="362"/>
      <c r="AE22" s="362"/>
      <c r="AF22" s="362"/>
      <c r="AG22" s="362"/>
      <c r="AH22" s="362"/>
      <c r="AI22" s="362"/>
      <c r="AJ22" s="362"/>
      <c r="AK22" s="362"/>
      <c r="AL22" s="362"/>
      <c r="AM22" s="362"/>
      <c r="AN22" s="362"/>
      <c r="AO22" s="362"/>
      <c r="AP22" s="362"/>
      <c r="AQ22" s="362"/>
      <c r="AR22" s="362"/>
      <c r="AS22" s="362"/>
      <c r="AT22" s="362"/>
      <c r="AU22" s="362"/>
      <c r="AV22" s="362"/>
      <c r="AW22" s="362"/>
      <c r="AX22" s="362"/>
      <c r="AY22" s="362"/>
      <c r="AZ22" s="362"/>
      <c r="BA22" s="362"/>
      <c r="BB22" s="362"/>
      <c r="BC22" s="362"/>
      <c r="BD22" s="362"/>
      <c r="BE22" s="362"/>
      <c r="BF22" s="362"/>
      <c r="BG22" s="362"/>
      <c r="BH22" s="362"/>
      <c r="BI22" s="362"/>
      <c r="BJ22" s="362"/>
      <c r="BK22" s="362"/>
      <c r="BL22" s="362"/>
      <c r="BM22" s="362"/>
      <c r="BN22" s="362"/>
      <c r="BO22" s="362"/>
      <c r="BP22" s="362"/>
      <c r="BQ22" s="362"/>
      <c r="BR22" s="362"/>
      <c r="BS22" s="362"/>
      <c r="BT22" s="362"/>
      <c r="BU22" s="362"/>
      <c r="BV22" s="362"/>
      <c r="BW22" s="362"/>
      <c r="BX22" s="362"/>
      <c r="BY22" s="362"/>
      <c r="BZ22" s="362"/>
      <c r="CA22" s="362"/>
      <c r="CB22" s="362"/>
      <c r="CC22" s="362"/>
      <c r="CD22" s="362"/>
      <c r="CE22" s="362"/>
      <c r="CF22" s="362"/>
      <c r="CG22" s="362"/>
      <c r="CH22" s="362"/>
      <c r="CI22" s="362"/>
      <c r="CJ22" s="362"/>
      <c r="CK22" s="362"/>
      <c r="CL22" s="362"/>
      <c r="CM22" s="362"/>
      <c r="CN22" s="362"/>
      <c r="CO22" s="362"/>
      <c r="CP22" s="362"/>
      <c r="CQ22" s="362"/>
      <c r="CR22" s="362"/>
      <c r="CS22" s="362"/>
      <c r="CT22" s="362"/>
      <c r="CU22" s="362"/>
    </row>
    <row r="23" spans="1:99" s="38" customFormat="1" ht="8.25"/>
    <row r="24" spans="1:99" s="9" customFormat="1" ht="12" customHeight="1">
      <c r="A24" s="363" t="s">
        <v>34</v>
      </c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  <c r="S24" s="363"/>
      <c r="T24" s="363"/>
      <c r="U24" s="363"/>
      <c r="V24" s="363"/>
      <c r="W24" s="363"/>
      <c r="X24" s="363"/>
      <c r="Y24" s="363"/>
      <c r="Z24" s="363"/>
      <c r="AA24" s="363"/>
      <c r="AB24" s="363"/>
      <c r="AC24" s="363"/>
      <c r="AD24" s="363"/>
      <c r="AE24" s="363"/>
      <c r="AF24" s="363"/>
      <c r="AG24" s="363"/>
      <c r="AH24" s="363"/>
      <c r="AI24" s="363"/>
      <c r="AJ24" s="363"/>
      <c r="AK24" s="363"/>
      <c r="AL24" s="363"/>
      <c r="AM24" s="363"/>
      <c r="AN24" s="363"/>
      <c r="AO24" s="363"/>
      <c r="AP24" s="363"/>
      <c r="AQ24" s="363"/>
      <c r="AR24" s="363"/>
      <c r="AS24" s="363"/>
      <c r="AT24" s="363"/>
      <c r="AU24" s="363"/>
      <c r="AV24" s="363"/>
      <c r="AW24" s="364"/>
      <c r="AX24" s="365" t="s">
        <v>35</v>
      </c>
      <c r="AY24" s="363"/>
      <c r="AZ24" s="363"/>
      <c r="BA24" s="363"/>
      <c r="BB24" s="364"/>
      <c r="BC24" s="365" t="s">
        <v>36</v>
      </c>
      <c r="BD24" s="363"/>
      <c r="BE24" s="363"/>
      <c r="BF24" s="363"/>
      <c r="BG24" s="363"/>
      <c r="BH24" s="363"/>
      <c r="BI24" s="364"/>
      <c r="BJ24" s="365" t="s">
        <v>37</v>
      </c>
      <c r="BK24" s="363"/>
      <c r="BL24" s="363"/>
      <c r="BM24" s="363"/>
      <c r="BN24" s="363"/>
      <c r="BO24" s="364"/>
      <c r="BP24" s="366" t="s">
        <v>38</v>
      </c>
      <c r="BQ24" s="367"/>
      <c r="BR24" s="367"/>
      <c r="BS24" s="367"/>
      <c r="BT24" s="367"/>
      <c r="BU24" s="367"/>
      <c r="BV24" s="367"/>
      <c r="BW24" s="367"/>
      <c r="BX24" s="367"/>
      <c r="BY24" s="367"/>
      <c r="BZ24" s="367"/>
      <c r="CA24" s="367"/>
      <c r="CB24" s="367"/>
      <c r="CC24" s="367"/>
      <c r="CD24" s="367"/>
      <c r="CE24" s="367"/>
      <c r="CF24" s="367"/>
      <c r="CG24" s="367"/>
      <c r="CH24" s="367"/>
      <c r="CI24" s="367"/>
      <c r="CJ24" s="367"/>
      <c r="CK24" s="367"/>
      <c r="CL24" s="367"/>
      <c r="CM24" s="367"/>
      <c r="CN24" s="367"/>
      <c r="CO24" s="367"/>
      <c r="CP24" s="367"/>
      <c r="CQ24" s="367"/>
      <c r="CR24" s="367"/>
      <c r="CS24" s="367"/>
      <c r="CT24" s="367"/>
      <c r="CU24" s="368"/>
    </row>
    <row r="25" spans="1:99" s="9" customFormat="1" ht="12" customHeight="1">
      <c r="A25" s="338"/>
      <c r="B25" s="338"/>
      <c r="C25" s="338"/>
      <c r="D25" s="338"/>
      <c r="E25" s="338"/>
      <c r="F25" s="338"/>
      <c r="G25" s="338"/>
      <c r="H25" s="338"/>
      <c r="I25" s="338"/>
      <c r="J25" s="338"/>
      <c r="K25" s="338"/>
      <c r="L25" s="338"/>
      <c r="M25" s="338"/>
      <c r="N25" s="338"/>
      <c r="O25" s="338"/>
      <c r="P25" s="338"/>
      <c r="Q25" s="338"/>
      <c r="R25" s="338"/>
      <c r="S25" s="338"/>
      <c r="T25" s="338"/>
      <c r="U25" s="338"/>
      <c r="V25" s="338"/>
      <c r="W25" s="338"/>
      <c r="X25" s="338"/>
      <c r="Y25" s="338"/>
      <c r="Z25" s="338"/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338"/>
      <c r="AU25" s="338"/>
      <c r="AV25" s="338"/>
      <c r="AW25" s="339"/>
      <c r="AX25" s="340" t="s">
        <v>39</v>
      </c>
      <c r="AY25" s="338"/>
      <c r="AZ25" s="338"/>
      <c r="BA25" s="338"/>
      <c r="BB25" s="339"/>
      <c r="BC25" s="340" t="s">
        <v>40</v>
      </c>
      <c r="BD25" s="338"/>
      <c r="BE25" s="338"/>
      <c r="BF25" s="338"/>
      <c r="BG25" s="338"/>
      <c r="BH25" s="338"/>
      <c r="BI25" s="339"/>
      <c r="BJ25" s="340" t="s">
        <v>41</v>
      </c>
      <c r="BK25" s="338"/>
      <c r="BL25" s="338"/>
      <c r="BM25" s="338"/>
      <c r="BN25" s="338"/>
      <c r="BO25" s="339"/>
      <c r="BP25" s="340" t="s">
        <v>42</v>
      </c>
      <c r="BQ25" s="338"/>
      <c r="BR25" s="338"/>
      <c r="BS25" s="338"/>
      <c r="BT25" s="338"/>
      <c r="BU25" s="338"/>
      <c r="BV25" s="338"/>
      <c r="BW25" s="339"/>
      <c r="BX25" s="340" t="s">
        <v>43</v>
      </c>
      <c r="BY25" s="338"/>
      <c r="BZ25" s="338"/>
      <c r="CA25" s="338"/>
      <c r="CB25" s="338"/>
      <c r="CC25" s="338"/>
      <c r="CD25" s="338"/>
      <c r="CE25" s="339"/>
      <c r="CF25" s="340" t="s">
        <v>44</v>
      </c>
      <c r="CG25" s="338"/>
      <c r="CH25" s="338"/>
      <c r="CI25" s="338"/>
      <c r="CJ25" s="338"/>
      <c r="CK25" s="338"/>
      <c r="CL25" s="338"/>
      <c r="CM25" s="339"/>
      <c r="CN25" s="340" t="s">
        <v>45</v>
      </c>
      <c r="CO25" s="338"/>
      <c r="CP25" s="338"/>
      <c r="CQ25" s="338"/>
      <c r="CR25" s="338"/>
      <c r="CS25" s="338"/>
      <c r="CT25" s="338"/>
      <c r="CU25" s="339"/>
    </row>
    <row r="26" spans="1:99" s="9" customFormat="1" ht="12" customHeight="1">
      <c r="A26" s="338"/>
      <c r="B26" s="338"/>
      <c r="C26" s="338"/>
      <c r="D26" s="338"/>
      <c r="E26" s="338"/>
      <c r="F26" s="338"/>
      <c r="G26" s="338"/>
      <c r="H26" s="338"/>
      <c r="I26" s="338"/>
      <c r="J26" s="338"/>
      <c r="K26" s="338"/>
      <c r="L26" s="338"/>
      <c r="M26" s="338"/>
      <c r="N26" s="338"/>
      <c r="O26" s="338"/>
      <c r="P26" s="338"/>
      <c r="Q26" s="338"/>
      <c r="R26" s="338"/>
      <c r="S26" s="338"/>
      <c r="T26" s="338"/>
      <c r="U26" s="338"/>
      <c r="V26" s="338"/>
      <c r="W26" s="338"/>
      <c r="X26" s="338"/>
      <c r="Y26" s="338"/>
      <c r="Z26" s="338"/>
      <c r="AA26" s="338"/>
      <c r="AB26" s="338"/>
      <c r="AC26" s="338"/>
      <c r="AD26" s="338"/>
      <c r="AE26" s="338"/>
      <c r="AF26" s="338"/>
      <c r="AG26" s="338"/>
      <c r="AH26" s="338"/>
      <c r="AI26" s="338"/>
      <c r="AJ26" s="338"/>
      <c r="AK26" s="338"/>
      <c r="AL26" s="338"/>
      <c r="AM26" s="338"/>
      <c r="AN26" s="338"/>
      <c r="AO26" s="338"/>
      <c r="AP26" s="338"/>
      <c r="AQ26" s="338"/>
      <c r="AR26" s="338"/>
      <c r="AS26" s="338"/>
      <c r="AT26" s="338"/>
      <c r="AU26" s="338"/>
      <c r="AV26" s="338"/>
      <c r="AW26" s="339"/>
      <c r="AX26" s="340"/>
      <c r="AY26" s="338"/>
      <c r="AZ26" s="338"/>
      <c r="BA26" s="338"/>
      <c r="BB26" s="339"/>
      <c r="BC26" s="340" t="s">
        <v>46</v>
      </c>
      <c r="BD26" s="338"/>
      <c r="BE26" s="338"/>
      <c r="BF26" s="338"/>
      <c r="BG26" s="338"/>
      <c r="BH26" s="338"/>
      <c r="BI26" s="339"/>
      <c r="BJ26" s="340" t="s">
        <v>47</v>
      </c>
      <c r="BK26" s="338"/>
      <c r="BL26" s="338"/>
      <c r="BM26" s="338"/>
      <c r="BN26" s="338"/>
      <c r="BO26" s="339"/>
      <c r="BP26" s="340" t="s">
        <v>48</v>
      </c>
      <c r="BQ26" s="338"/>
      <c r="BR26" s="338"/>
      <c r="BS26" s="338"/>
      <c r="BT26" s="338"/>
      <c r="BU26" s="338"/>
      <c r="BV26" s="338"/>
      <c r="BW26" s="339"/>
      <c r="BX26" s="340" t="s">
        <v>49</v>
      </c>
      <c r="BY26" s="338"/>
      <c r="BZ26" s="338"/>
      <c r="CA26" s="338"/>
      <c r="CB26" s="338"/>
      <c r="CC26" s="338"/>
      <c r="CD26" s="338"/>
      <c r="CE26" s="339"/>
      <c r="CF26" s="340" t="s">
        <v>50</v>
      </c>
      <c r="CG26" s="338"/>
      <c r="CH26" s="338"/>
      <c r="CI26" s="338"/>
      <c r="CJ26" s="338"/>
      <c r="CK26" s="338"/>
      <c r="CL26" s="338"/>
      <c r="CM26" s="339"/>
      <c r="CN26" s="340" t="s">
        <v>51</v>
      </c>
      <c r="CO26" s="338"/>
      <c r="CP26" s="338"/>
      <c r="CQ26" s="338"/>
      <c r="CR26" s="338"/>
      <c r="CS26" s="338"/>
      <c r="CT26" s="338"/>
      <c r="CU26" s="339"/>
    </row>
    <row r="27" spans="1:99" s="9" customFormat="1" ht="12" customHeight="1">
      <c r="A27" s="338"/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8"/>
      <c r="AU27" s="338"/>
      <c r="AV27" s="338"/>
      <c r="AW27" s="339"/>
      <c r="AX27" s="340"/>
      <c r="AY27" s="338"/>
      <c r="AZ27" s="338"/>
      <c r="BA27" s="338"/>
      <c r="BB27" s="339"/>
      <c r="BC27" s="340" t="s">
        <v>52</v>
      </c>
      <c r="BD27" s="338"/>
      <c r="BE27" s="338"/>
      <c r="BF27" s="338"/>
      <c r="BG27" s="338"/>
      <c r="BH27" s="338"/>
      <c r="BI27" s="339"/>
      <c r="BJ27" s="340"/>
      <c r="BK27" s="338"/>
      <c r="BL27" s="338"/>
      <c r="BM27" s="338"/>
      <c r="BN27" s="338"/>
      <c r="BO27" s="339"/>
      <c r="BP27" s="340" t="s">
        <v>53</v>
      </c>
      <c r="BQ27" s="338"/>
      <c r="BR27" s="338"/>
      <c r="BS27" s="338"/>
      <c r="BT27" s="338"/>
      <c r="BU27" s="338"/>
      <c r="BV27" s="338"/>
      <c r="BW27" s="339"/>
      <c r="BX27" s="340" t="s">
        <v>54</v>
      </c>
      <c r="BY27" s="338"/>
      <c r="BZ27" s="338"/>
      <c r="CA27" s="338"/>
      <c r="CB27" s="338"/>
      <c r="CC27" s="338"/>
      <c r="CD27" s="338"/>
      <c r="CE27" s="339"/>
      <c r="CF27" s="340" t="s">
        <v>54</v>
      </c>
      <c r="CG27" s="338"/>
      <c r="CH27" s="338"/>
      <c r="CI27" s="338"/>
      <c r="CJ27" s="338"/>
      <c r="CK27" s="338"/>
      <c r="CL27" s="338"/>
      <c r="CM27" s="339"/>
      <c r="CN27" s="340" t="s">
        <v>55</v>
      </c>
      <c r="CO27" s="338"/>
      <c r="CP27" s="338"/>
      <c r="CQ27" s="338"/>
      <c r="CR27" s="338"/>
      <c r="CS27" s="338"/>
      <c r="CT27" s="338"/>
      <c r="CU27" s="339"/>
    </row>
    <row r="28" spans="1:99" s="9" customFormat="1" ht="12" customHeight="1">
      <c r="A28" s="338"/>
      <c r="B28" s="338"/>
      <c r="C28" s="338"/>
      <c r="D28" s="338"/>
      <c r="E28" s="338"/>
      <c r="F28" s="338"/>
      <c r="G28" s="338"/>
      <c r="H28" s="338"/>
      <c r="I28" s="338"/>
      <c r="J28" s="338"/>
      <c r="K28" s="338"/>
      <c r="L28" s="338"/>
      <c r="M28" s="338"/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8"/>
      <c r="Z28" s="338"/>
      <c r="AA28" s="338"/>
      <c r="AB28" s="338"/>
      <c r="AC28" s="338"/>
      <c r="AD28" s="338"/>
      <c r="AE28" s="338"/>
      <c r="AF28" s="338"/>
      <c r="AG28" s="338"/>
      <c r="AH28" s="338"/>
      <c r="AI28" s="338"/>
      <c r="AJ28" s="338"/>
      <c r="AK28" s="338"/>
      <c r="AL28" s="338"/>
      <c r="AM28" s="338"/>
      <c r="AN28" s="338"/>
      <c r="AO28" s="338"/>
      <c r="AP28" s="338"/>
      <c r="AQ28" s="338"/>
      <c r="AR28" s="338"/>
      <c r="AS28" s="338"/>
      <c r="AT28" s="338"/>
      <c r="AU28" s="338"/>
      <c r="AV28" s="338"/>
      <c r="AW28" s="339"/>
      <c r="AX28" s="340"/>
      <c r="AY28" s="338"/>
      <c r="AZ28" s="338"/>
      <c r="BA28" s="338"/>
      <c r="BB28" s="339"/>
      <c r="BC28" s="340" t="s">
        <v>56</v>
      </c>
      <c r="BD28" s="338"/>
      <c r="BE28" s="338"/>
      <c r="BF28" s="338"/>
      <c r="BG28" s="338"/>
      <c r="BH28" s="338"/>
      <c r="BI28" s="339"/>
      <c r="BJ28" s="340"/>
      <c r="BK28" s="338"/>
      <c r="BL28" s="338"/>
      <c r="BM28" s="338"/>
      <c r="BN28" s="338"/>
      <c r="BO28" s="339"/>
      <c r="BP28" s="340" t="s">
        <v>57</v>
      </c>
      <c r="BQ28" s="338"/>
      <c r="BR28" s="338"/>
      <c r="BS28" s="338"/>
      <c r="BT28" s="338"/>
      <c r="BU28" s="338"/>
      <c r="BV28" s="338"/>
      <c r="BW28" s="339"/>
      <c r="BX28" s="340" t="s">
        <v>55</v>
      </c>
      <c r="BY28" s="338"/>
      <c r="BZ28" s="338"/>
      <c r="CA28" s="338"/>
      <c r="CB28" s="338"/>
      <c r="CC28" s="338"/>
      <c r="CD28" s="338"/>
      <c r="CE28" s="339"/>
      <c r="CF28" s="340" t="s">
        <v>55</v>
      </c>
      <c r="CG28" s="338"/>
      <c r="CH28" s="338"/>
      <c r="CI28" s="338"/>
      <c r="CJ28" s="338"/>
      <c r="CK28" s="338"/>
      <c r="CL28" s="338"/>
      <c r="CM28" s="339"/>
      <c r="CN28" s="340" t="s">
        <v>58</v>
      </c>
      <c r="CO28" s="338"/>
      <c r="CP28" s="338"/>
      <c r="CQ28" s="338"/>
      <c r="CR28" s="338"/>
      <c r="CS28" s="338"/>
      <c r="CT28" s="338"/>
      <c r="CU28" s="339"/>
    </row>
    <row r="29" spans="1:99" s="9" customFormat="1" ht="12" customHeight="1">
      <c r="A29" s="338"/>
      <c r="B29" s="338"/>
      <c r="C29" s="338"/>
      <c r="D29" s="338"/>
      <c r="E29" s="338"/>
      <c r="F29" s="338"/>
      <c r="G29" s="338"/>
      <c r="H29" s="338"/>
      <c r="I29" s="338"/>
      <c r="J29" s="338"/>
      <c r="K29" s="338"/>
      <c r="L29" s="338"/>
      <c r="M29" s="338"/>
      <c r="N29" s="338"/>
      <c r="O29" s="338"/>
      <c r="P29" s="338"/>
      <c r="Q29" s="338"/>
      <c r="R29" s="338"/>
      <c r="S29" s="338"/>
      <c r="T29" s="338"/>
      <c r="U29" s="338"/>
      <c r="V29" s="338"/>
      <c r="W29" s="338"/>
      <c r="X29" s="338"/>
      <c r="Y29" s="338"/>
      <c r="Z29" s="338"/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8"/>
      <c r="AU29" s="338"/>
      <c r="AV29" s="338"/>
      <c r="AW29" s="339"/>
      <c r="AX29" s="340"/>
      <c r="AY29" s="338"/>
      <c r="AZ29" s="338"/>
      <c r="BA29" s="338"/>
      <c r="BB29" s="339"/>
      <c r="BC29" s="340" t="s">
        <v>59</v>
      </c>
      <c r="BD29" s="338"/>
      <c r="BE29" s="338"/>
      <c r="BF29" s="338"/>
      <c r="BG29" s="338"/>
      <c r="BH29" s="338"/>
      <c r="BI29" s="339"/>
      <c r="BJ29" s="340"/>
      <c r="BK29" s="338"/>
      <c r="BL29" s="338"/>
      <c r="BM29" s="338"/>
      <c r="BN29" s="338"/>
      <c r="BO29" s="339"/>
      <c r="BP29" s="340" t="s">
        <v>54</v>
      </c>
      <c r="BQ29" s="338"/>
      <c r="BR29" s="338"/>
      <c r="BS29" s="338"/>
      <c r="BT29" s="338"/>
      <c r="BU29" s="338"/>
      <c r="BV29" s="338"/>
      <c r="BW29" s="339"/>
      <c r="BX29" s="340" t="s">
        <v>58</v>
      </c>
      <c r="BY29" s="338"/>
      <c r="BZ29" s="338"/>
      <c r="CA29" s="338"/>
      <c r="CB29" s="338"/>
      <c r="CC29" s="338"/>
      <c r="CD29" s="338"/>
      <c r="CE29" s="339"/>
      <c r="CF29" s="340" t="s">
        <v>58</v>
      </c>
      <c r="CG29" s="338"/>
      <c r="CH29" s="338"/>
      <c r="CI29" s="338"/>
      <c r="CJ29" s="338"/>
      <c r="CK29" s="338"/>
      <c r="CL29" s="338"/>
      <c r="CM29" s="339"/>
      <c r="CN29" s="340"/>
      <c r="CO29" s="338"/>
      <c r="CP29" s="338"/>
      <c r="CQ29" s="338"/>
      <c r="CR29" s="338"/>
      <c r="CS29" s="338"/>
      <c r="CT29" s="338"/>
      <c r="CU29" s="339"/>
    </row>
    <row r="30" spans="1:99" s="9" customFormat="1" ht="12" customHeight="1">
      <c r="A30" s="341">
        <v>1</v>
      </c>
      <c r="B30" s="342"/>
      <c r="C30" s="342"/>
      <c r="D30" s="342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2"/>
      <c r="S30" s="342"/>
      <c r="T30" s="342"/>
      <c r="U30" s="342"/>
      <c r="V30" s="342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2"/>
      <c r="AL30" s="342"/>
      <c r="AM30" s="342"/>
      <c r="AN30" s="342"/>
      <c r="AO30" s="342"/>
      <c r="AP30" s="342"/>
      <c r="AQ30" s="342"/>
      <c r="AR30" s="342"/>
      <c r="AS30" s="342"/>
      <c r="AT30" s="342"/>
      <c r="AU30" s="342"/>
      <c r="AV30" s="342"/>
      <c r="AW30" s="342"/>
      <c r="AX30" s="343">
        <v>2</v>
      </c>
      <c r="AY30" s="343"/>
      <c r="AZ30" s="343"/>
      <c r="BA30" s="343"/>
      <c r="BB30" s="343"/>
      <c r="BC30" s="343">
        <v>3</v>
      </c>
      <c r="BD30" s="343"/>
      <c r="BE30" s="343"/>
      <c r="BF30" s="343"/>
      <c r="BG30" s="343"/>
      <c r="BH30" s="343"/>
      <c r="BI30" s="343"/>
      <c r="BJ30" s="343">
        <v>4</v>
      </c>
      <c r="BK30" s="343"/>
      <c r="BL30" s="343"/>
      <c r="BM30" s="343"/>
      <c r="BN30" s="343"/>
      <c r="BO30" s="343"/>
      <c r="BP30" s="343">
        <v>5</v>
      </c>
      <c r="BQ30" s="343"/>
      <c r="BR30" s="343"/>
      <c r="BS30" s="343"/>
      <c r="BT30" s="343"/>
      <c r="BU30" s="343"/>
      <c r="BV30" s="343"/>
      <c r="BW30" s="343"/>
      <c r="BX30" s="343">
        <v>6</v>
      </c>
      <c r="BY30" s="343"/>
      <c r="BZ30" s="343"/>
      <c r="CA30" s="343"/>
      <c r="CB30" s="343"/>
      <c r="CC30" s="343"/>
      <c r="CD30" s="343"/>
      <c r="CE30" s="343"/>
      <c r="CF30" s="343">
        <v>7</v>
      </c>
      <c r="CG30" s="343"/>
      <c r="CH30" s="343"/>
      <c r="CI30" s="343"/>
      <c r="CJ30" s="343"/>
      <c r="CK30" s="343"/>
      <c r="CL30" s="343"/>
      <c r="CM30" s="343"/>
      <c r="CN30" s="343">
        <v>8</v>
      </c>
      <c r="CO30" s="343"/>
      <c r="CP30" s="343"/>
      <c r="CQ30" s="343"/>
      <c r="CR30" s="343"/>
      <c r="CS30" s="343"/>
      <c r="CT30" s="343"/>
      <c r="CU30" s="343"/>
    </row>
    <row r="31" spans="1:99" ht="12.95" customHeight="1">
      <c r="A31" s="329" t="s">
        <v>60</v>
      </c>
      <c r="B31" s="329"/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29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  <c r="AT31" s="329"/>
      <c r="AU31" s="329"/>
      <c r="AV31" s="329"/>
      <c r="AW31" s="330"/>
      <c r="AX31" s="331" t="s">
        <v>61</v>
      </c>
      <c r="AY31" s="332"/>
      <c r="AZ31" s="332"/>
      <c r="BA31" s="332"/>
      <c r="BB31" s="332"/>
      <c r="BC31" s="332" t="s">
        <v>62</v>
      </c>
      <c r="BD31" s="332"/>
      <c r="BE31" s="332"/>
      <c r="BF31" s="332"/>
      <c r="BG31" s="332"/>
      <c r="BH31" s="332"/>
      <c r="BI31" s="332"/>
      <c r="BJ31" s="332" t="s">
        <v>62</v>
      </c>
      <c r="BK31" s="332"/>
      <c r="BL31" s="332"/>
      <c r="BM31" s="332"/>
      <c r="BN31" s="332"/>
      <c r="BO31" s="332"/>
      <c r="BP31" s="333"/>
      <c r="BQ31" s="333"/>
      <c r="BR31" s="333"/>
      <c r="BS31" s="333"/>
      <c r="BT31" s="333"/>
      <c r="BU31" s="333"/>
      <c r="BV31" s="333"/>
      <c r="BW31" s="333"/>
      <c r="BX31" s="333"/>
      <c r="BY31" s="333"/>
      <c r="BZ31" s="333"/>
      <c r="CA31" s="333"/>
      <c r="CB31" s="333"/>
      <c r="CC31" s="333"/>
      <c r="CD31" s="333"/>
      <c r="CE31" s="333"/>
      <c r="CF31" s="333"/>
      <c r="CG31" s="333"/>
      <c r="CH31" s="333"/>
      <c r="CI31" s="333"/>
      <c r="CJ31" s="333"/>
      <c r="CK31" s="333"/>
      <c r="CL31" s="333"/>
      <c r="CM31" s="333"/>
      <c r="CN31" s="333"/>
      <c r="CO31" s="333"/>
      <c r="CP31" s="333"/>
      <c r="CQ31" s="333"/>
      <c r="CR31" s="333"/>
      <c r="CS31" s="333"/>
      <c r="CT31" s="333"/>
      <c r="CU31" s="334"/>
    </row>
    <row r="32" spans="1:99" ht="12.95" customHeight="1">
      <c r="A32" s="335" t="s">
        <v>63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  <c r="T32" s="336"/>
      <c r="U32" s="336"/>
      <c r="V32" s="336"/>
      <c r="W32" s="336"/>
      <c r="X32" s="336"/>
      <c r="Y32" s="336"/>
      <c r="Z32" s="336"/>
      <c r="AA32" s="336"/>
      <c r="AB32" s="336"/>
      <c r="AC32" s="336"/>
      <c r="AD32" s="336"/>
      <c r="AE32" s="336"/>
      <c r="AF32" s="336"/>
      <c r="AG32" s="336"/>
      <c r="AH32" s="336"/>
      <c r="AI32" s="336"/>
      <c r="AJ32" s="336"/>
      <c r="AK32" s="336"/>
      <c r="AL32" s="336"/>
      <c r="AM32" s="336"/>
      <c r="AN32" s="336"/>
      <c r="AO32" s="336"/>
      <c r="AP32" s="336"/>
      <c r="AQ32" s="336"/>
      <c r="AR32" s="336"/>
      <c r="AS32" s="336"/>
      <c r="AT32" s="336"/>
      <c r="AU32" s="336"/>
      <c r="AV32" s="336"/>
      <c r="AW32" s="337"/>
      <c r="AX32" s="57" t="s">
        <v>64</v>
      </c>
      <c r="AY32" s="58"/>
      <c r="AZ32" s="58"/>
      <c r="BA32" s="58"/>
      <c r="BB32" s="58"/>
      <c r="BC32" s="58" t="s">
        <v>62</v>
      </c>
      <c r="BD32" s="58"/>
      <c r="BE32" s="58"/>
      <c r="BF32" s="58"/>
      <c r="BG32" s="58"/>
      <c r="BH32" s="58"/>
      <c r="BI32" s="58"/>
      <c r="BJ32" s="58" t="s">
        <v>62</v>
      </c>
      <c r="BK32" s="58"/>
      <c r="BL32" s="58"/>
      <c r="BM32" s="58"/>
      <c r="BN32" s="58"/>
      <c r="BO32" s="58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266"/>
    </row>
    <row r="33" spans="1:99" ht="12.95" customHeight="1">
      <c r="A33" s="244" t="s">
        <v>65</v>
      </c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244"/>
      <c r="AX33" s="245" t="s">
        <v>66</v>
      </c>
      <c r="AY33" s="246"/>
      <c r="AZ33" s="246"/>
      <c r="BA33" s="246"/>
      <c r="BB33" s="246"/>
      <c r="BC33" s="246"/>
      <c r="BD33" s="246"/>
      <c r="BE33" s="246"/>
      <c r="BF33" s="246"/>
      <c r="BG33" s="246"/>
      <c r="BH33" s="246"/>
      <c r="BI33" s="246"/>
      <c r="BJ33" s="247"/>
      <c r="BK33" s="247"/>
      <c r="BL33" s="247"/>
      <c r="BM33" s="247"/>
      <c r="BN33" s="247"/>
      <c r="BO33" s="247"/>
      <c r="BP33" s="248">
        <f>BP34+BP39+BP46+BP49+BP57+BP61</f>
        <v>51215000</v>
      </c>
      <c r="BQ33" s="248"/>
      <c r="BR33" s="248"/>
      <c r="BS33" s="248"/>
      <c r="BT33" s="248"/>
      <c r="BU33" s="248"/>
      <c r="BV33" s="248"/>
      <c r="BW33" s="248"/>
      <c r="BX33" s="248">
        <f>BX34+BX39+BX46+BX49+BX57+BX61</f>
        <v>52002400</v>
      </c>
      <c r="BY33" s="248"/>
      <c r="BZ33" s="248"/>
      <c r="CA33" s="248"/>
      <c r="CB33" s="248"/>
      <c r="CC33" s="248"/>
      <c r="CD33" s="248"/>
      <c r="CE33" s="248"/>
      <c r="CF33" s="248">
        <f>CF34+CF39+CF46+CF49+CF57+CF61</f>
        <v>53985500</v>
      </c>
      <c r="CG33" s="248"/>
      <c r="CH33" s="248"/>
      <c r="CI33" s="248"/>
      <c r="CJ33" s="248"/>
      <c r="CK33" s="248"/>
      <c r="CL33" s="248"/>
      <c r="CM33" s="248"/>
      <c r="CN33" s="248">
        <f>CN34+CN39+CN46+CN49+CN57+CN61</f>
        <v>0</v>
      </c>
      <c r="CO33" s="248"/>
      <c r="CP33" s="248"/>
      <c r="CQ33" s="248"/>
      <c r="CR33" s="248"/>
      <c r="CS33" s="248"/>
      <c r="CT33" s="248"/>
      <c r="CU33" s="248"/>
    </row>
    <row r="34" spans="1:99">
      <c r="A34" s="317" t="s">
        <v>67</v>
      </c>
      <c r="B34" s="318"/>
      <c r="C34" s="318"/>
      <c r="D34" s="318"/>
      <c r="E34" s="318"/>
      <c r="F34" s="318"/>
      <c r="G34" s="318"/>
      <c r="H34" s="318"/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  <c r="AJ34" s="318"/>
      <c r="AK34" s="318"/>
      <c r="AL34" s="318"/>
      <c r="AM34" s="318"/>
      <c r="AN34" s="318"/>
      <c r="AO34" s="318"/>
      <c r="AP34" s="318"/>
      <c r="AQ34" s="318"/>
      <c r="AR34" s="318"/>
      <c r="AS34" s="318"/>
      <c r="AT34" s="318"/>
      <c r="AU34" s="318"/>
      <c r="AV34" s="318"/>
      <c r="AW34" s="319"/>
      <c r="AX34" s="296" t="s">
        <v>68</v>
      </c>
      <c r="AY34" s="297"/>
      <c r="AZ34" s="297"/>
      <c r="BA34" s="297"/>
      <c r="BB34" s="298"/>
      <c r="BC34" s="299" t="s">
        <v>69</v>
      </c>
      <c r="BD34" s="297"/>
      <c r="BE34" s="297"/>
      <c r="BF34" s="297"/>
      <c r="BG34" s="297"/>
      <c r="BH34" s="297"/>
      <c r="BI34" s="298"/>
      <c r="BJ34" s="299"/>
      <c r="BK34" s="297"/>
      <c r="BL34" s="297"/>
      <c r="BM34" s="297"/>
      <c r="BN34" s="297"/>
      <c r="BO34" s="298"/>
      <c r="BP34" s="300">
        <f>BP36</f>
        <v>0</v>
      </c>
      <c r="BQ34" s="301"/>
      <c r="BR34" s="301"/>
      <c r="BS34" s="301"/>
      <c r="BT34" s="301"/>
      <c r="BU34" s="301"/>
      <c r="BV34" s="301"/>
      <c r="BW34" s="302"/>
      <c r="BX34" s="300">
        <f t="shared" ref="BX34" si="0">BX36</f>
        <v>0</v>
      </c>
      <c r="BY34" s="301"/>
      <c r="BZ34" s="301"/>
      <c r="CA34" s="301"/>
      <c r="CB34" s="301"/>
      <c r="CC34" s="301"/>
      <c r="CD34" s="301"/>
      <c r="CE34" s="302"/>
      <c r="CF34" s="300">
        <f t="shared" ref="CF34" si="1">CF36</f>
        <v>0</v>
      </c>
      <c r="CG34" s="301"/>
      <c r="CH34" s="301"/>
      <c r="CI34" s="301"/>
      <c r="CJ34" s="301"/>
      <c r="CK34" s="301"/>
      <c r="CL34" s="301"/>
      <c r="CM34" s="302"/>
      <c r="CN34" s="300">
        <f>CN36</f>
        <v>0</v>
      </c>
      <c r="CO34" s="301"/>
      <c r="CP34" s="301"/>
      <c r="CQ34" s="301"/>
      <c r="CR34" s="301"/>
      <c r="CS34" s="301"/>
      <c r="CT34" s="301"/>
      <c r="CU34" s="302"/>
    </row>
    <row r="35" spans="1:99">
      <c r="A35" s="320" t="s">
        <v>70</v>
      </c>
      <c r="B35" s="320"/>
      <c r="C35" s="320"/>
      <c r="D35" s="320"/>
      <c r="E35" s="320"/>
      <c r="F35" s="320"/>
      <c r="G35" s="320"/>
      <c r="H35" s="320"/>
      <c r="I35" s="320"/>
      <c r="J35" s="320"/>
      <c r="K35" s="320"/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0"/>
      <c r="AJ35" s="320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1"/>
      <c r="AX35" s="328"/>
      <c r="AY35" s="326"/>
      <c r="AZ35" s="326"/>
      <c r="BA35" s="326"/>
      <c r="BB35" s="327"/>
      <c r="BC35" s="325"/>
      <c r="BD35" s="326"/>
      <c r="BE35" s="326"/>
      <c r="BF35" s="326"/>
      <c r="BG35" s="326"/>
      <c r="BH35" s="326"/>
      <c r="BI35" s="327"/>
      <c r="BJ35" s="325"/>
      <c r="BK35" s="326"/>
      <c r="BL35" s="326"/>
      <c r="BM35" s="326"/>
      <c r="BN35" s="326"/>
      <c r="BO35" s="327"/>
      <c r="BP35" s="322"/>
      <c r="BQ35" s="323"/>
      <c r="BR35" s="323"/>
      <c r="BS35" s="323"/>
      <c r="BT35" s="323"/>
      <c r="BU35" s="323"/>
      <c r="BV35" s="323"/>
      <c r="BW35" s="324"/>
      <c r="BX35" s="322"/>
      <c r="BY35" s="323"/>
      <c r="BZ35" s="323"/>
      <c r="CA35" s="323"/>
      <c r="CB35" s="323"/>
      <c r="CC35" s="323"/>
      <c r="CD35" s="323"/>
      <c r="CE35" s="324"/>
      <c r="CF35" s="322"/>
      <c r="CG35" s="323"/>
      <c r="CH35" s="323"/>
      <c r="CI35" s="323"/>
      <c r="CJ35" s="323"/>
      <c r="CK35" s="323"/>
      <c r="CL35" s="323"/>
      <c r="CM35" s="324"/>
      <c r="CN35" s="322"/>
      <c r="CO35" s="323"/>
      <c r="CP35" s="323"/>
      <c r="CQ35" s="323"/>
      <c r="CR35" s="323"/>
      <c r="CS35" s="323"/>
      <c r="CT35" s="323"/>
      <c r="CU35" s="324"/>
    </row>
    <row r="36" spans="1:99" ht="12.75" customHeight="1">
      <c r="A36" s="125" t="s">
        <v>67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6"/>
      <c r="AX36" s="127" t="s">
        <v>71</v>
      </c>
      <c r="AY36" s="68"/>
      <c r="AZ36" s="68"/>
      <c r="BA36" s="68"/>
      <c r="BB36" s="69"/>
      <c r="BC36" s="67"/>
      <c r="BD36" s="68"/>
      <c r="BE36" s="68"/>
      <c r="BF36" s="68"/>
      <c r="BG36" s="68"/>
      <c r="BH36" s="68"/>
      <c r="BI36" s="69"/>
      <c r="BJ36" s="67"/>
      <c r="BK36" s="68"/>
      <c r="BL36" s="68"/>
      <c r="BM36" s="68"/>
      <c r="BN36" s="68"/>
      <c r="BO36" s="69"/>
      <c r="BP36" s="197">
        <f>BP37+BP38</f>
        <v>0</v>
      </c>
      <c r="BQ36" s="198"/>
      <c r="BR36" s="198"/>
      <c r="BS36" s="198"/>
      <c r="BT36" s="198"/>
      <c r="BU36" s="198"/>
      <c r="BV36" s="198"/>
      <c r="BW36" s="199"/>
      <c r="BX36" s="197">
        <f t="shared" ref="BX36" si="2">BX37+BX38</f>
        <v>0</v>
      </c>
      <c r="BY36" s="198"/>
      <c r="BZ36" s="198"/>
      <c r="CA36" s="198"/>
      <c r="CB36" s="198"/>
      <c r="CC36" s="198"/>
      <c r="CD36" s="198"/>
      <c r="CE36" s="199"/>
      <c r="CF36" s="197">
        <f t="shared" ref="CF36" si="3">CF37+CF38</f>
        <v>0</v>
      </c>
      <c r="CG36" s="198"/>
      <c r="CH36" s="198"/>
      <c r="CI36" s="198"/>
      <c r="CJ36" s="198"/>
      <c r="CK36" s="198"/>
      <c r="CL36" s="198"/>
      <c r="CM36" s="199"/>
      <c r="CN36" s="197">
        <f t="shared" ref="CN36" si="4">CN37+CN38</f>
        <v>0</v>
      </c>
      <c r="CO36" s="198"/>
      <c r="CP36" s="198"/>
      <c r="CQ36" s="198"/>
      <c r="CR36" s="198"/>
      <c r="CS36" s="198"/>
      <c r="CT36" s="198"/>
      <c r="CU36" s="199"/>
    </row>
    <row r="37" spans="1:99">
      <c r="A37" s="125" t="s">
        <v>72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6"/>
      <c r="AX37" s="127" t="s">
        <v>71</v>
      </c>
      <c r="AY37" s="68"/>
      <c r="AZ37" s="68"/>
      <c r="BA37" s="68"/>
      <c r="BB37" s="69"/>
      <c r="BC37" s="67"/>
      <c r="BD37" s="68"/>
      <c r="BE37" s="68"/>
      <c r="BF37" s="68"/>
      <c r="BG37" s="68"/>
      <c r="BH37" s="68"/>
      <c r="BI37" s="69"/>
      <c r="BJ37" s="67"/>
      <c r="BK37" s="68"/>
      <c r="BL37" s="68"/>
      <c r="BM37" s="68"/>
      <c r="BN37" s="68"/>
      <c r="BO37" s="69"/>
      <c r="BP37" s="197"/>
      <c r="BQ37" s="198"/>
      <c r="BR37" s="198"/>
      <c r="BS37" s="198"/>
      <c r="BT37" s="198"/>
      <c r="BU37" s="198"/>
      <c r="BV37" s="198"/>
      <c r="BW37" s="199"/>
      <c r="BX37" s="197"/>
      <c r="BY37" s="198"/>
      <c r="BZ37" s="198"/>
      <c r="CA37" s="198"/>
      <c r="CB37" s="198"/>
      <c r="CC37" s="198"/>
      <c r="CD37" s="198"/>
      <c r="CE37" s="199"/>
      <c r="CF37" s="197"/>
      <c r="CG37" s="198"/>
      <c r="CH37" s="198"/>
      <c r="CI37" s="198"/>
      <c r="CJ37" s="198"/>
      <c r="CK37" s="198"/>
      <c r="CL37" s="198"/>
      <c r="CM37" s="199"/>
      <c r="CN37" s="197"/>
      <c r="CO37" s="198"/>
      <c r="CP37" s="198"/>
      <c r="CQ37" s="198"/>
      <c r="CR37" s="198"/>
      <c r="CS37" s="198"/>
      <c r="CT37" s="198"/>
      <c r="CU37" s="307"/>
    </row>
    <row r="38" spans="1:99">
      <c r="A38" s="125" t="s">
        <v>73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6"/>
      <c r="AX38" s="127" t="s">
        <v>74</v>
      </c>
      <c r="AY38" s="68"/>
      <c r="AZ38" s="68"/>
      <c r="BA38" s="68"/>
      <c r="BB38" s="69"/>
      <c r="BC38" s="67"/>
      <c r="BD38" s="68"/>
      <c r="BE38" s="68"/>
      <c r="BF38" s="68"/>
      <c r="BG38" s="68"/>
      <c r="BH38" s="68"/>
      <c r="BI38" s="69"/>
      <c r="BJ38" s="67"/>
      <c r="BK38" s="68"/>
      <c r="BL38" s="68"/>
      <c r="BM38" s="68"/>
      <c r="BN38" s="68"/>
      <c r="BO38" s="69"/>
      <c r="BP38" s="197"/>
      <c r="BQ38" s="198"/>
      <c r="BR38" s="198"/>
      <c r="BS38" s="198"/>
      <c r="BT38" s="198"/>
      <c r="BU38" s="198"/>
      <c r="BV38" s="198"/>
      <c r="BW38" s="199"/>
      <c r="BX38" s="197"/>
      <c r="BY38" s="198"/>
      <c r="BZ38" s="198"/>
      <c r="CA38" s="198"/>
      <c r="CB38" s="198"/>
      <c r="CC38" s="198"/>
      <c r="CD38" s="198"/>
      <c r="CE38" s="199"/>
      <c r="CF38" s="197"/>
      <c r="CG38" s="198"/>
      <c r="CH38" s="198"/>
      <c r="CI38" s="198"/>
      <c r="CJ38" s="198"/>
      <c r="CK38" s="198"/>
      <c r="CL38" s="198"/>
      <c r="CM38" s="199"/>
      <c r="CN38" s="197"/>
      <c r="CO38" s="198"/>
      <c r="CP38" s="198"/>
      <c r="CQ38" s="198"/>
      <c r="CR38" s="198"/>
      <c r="CS38" s="198"/>
      <c r="CT38" s="198"/>
      <c r="CU38" s="307"/>
    </row>
    <row r="39" spans="1:99" ht="12.95" customHeight="1">
      <c r="A39" s="314" t="s">
        <v>75</v>
      </c>
      <c r="B39" s="314"/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314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5"/>
      <c r="AX39" s="296" t="s">
        <v>76</v>
      </c>
      <c r="AY39" s="297"/>
      <c r="AZ39" s="297"/>
      <c r="BA39" s="297"/>
      <c r="BB39" s="298"/>
      <c r="BC39" s="299" t="s">
        <v>77</v>
      </c>
      <c r="BD39" s="297"/>
      <c r="BE39" s="297"/>
      <c r="BF39" s="297"/>
      <c r="BG39" s="297"/>
      <c r="BH39" s="297"/>
      <c r="BI39" s="298"/>
      <c r="BJ39" s="299"/>
      <c r="BK39" s="297"/>
      <c r="BL39" s="297"/>
      <c r="BM39" s="297"/>
      <c r="BN39" s="297"/>
      <c r="BO39" s="298"/>
      <c r="BP39" s="300">
        <f>BP40+BP44+BP45+BP42</f>
        <v>40148200</v>
      </c>
      <c r="BQ39" s="301"/>
      <c r="BR39" s="301"/>
      <c r="BS39" s="301"/>
      <c r="BT39" s="301"/>
      <c r="BU39" s="301"/>
      <c r="BV39" s="301"/>
      <c r="BW39" s="302"/>
      <c r="BX39" s="300">
        <f>BX40+BX44+BX45+BX42</f>
        <v>41392600</v>
      </c>
      <c r="BY39" s="301"/>
      <c r="BZ39" s="301"/>
      <c r="CA39" s="301"/>
      <c r="CB39" s="301"/>
      <c r="CC39" s="301"/>
      <c r="CD39" s="301"/>
      <c r="CE39" s="302"/>
      <c r="CF39" s="300">
        <f>CF40+CF44+CF45+CF42</f>
        <v>43197000</v>
      </c>
      <c r="CG39" s="301"/>
      <c r="CH39" s="301"/>
      <c r="CI39" s="301"/>
      <c r="CJ39" s="301"/>
      <c r="CK39" s="301"/>
      <c r="CL39" s="301"/>
      <c r="CM39" s="302"/>
      <c r="CN39" s="300">
        <f t="shared" ref="CN39" si="5">CN40+CN44+CN45+CN42</f>
        <v>0</v>
      </c>
      <c r="CO39" s="301"/>
      <c r="CP39" s="301"/>
      <c r="CQ39" s="301"/>
      <c r="CR39" s="301"/>
      <c r="CS39" s="301"/>
      <c r="CT39" s="301"/>
      <c r="CU39" s="302"/>
    </row>
    <row r="40" spans="1:99">
      <c r="A40" s="292" t="s">
        <v>67</v>
      </c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292"/>
      <c r="M40" s="292"/>
      <c r="N40" s="292"/>
      <c r="O40" s="292"/>
      <c r="P40" s="292"/>
      <c r="Q40" s="292"/>
      <c r="R40" s="292"/>
      <c r="S40" s="292"/>
      <c r="T40" s="292"/>
      <c r="U40" s="292"/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58" t="s">
        <v>78</v>
      </c>
      <c r="AY40" s="58"/>
      <c r="AZ40" s="58"/>
      <c r="BA40" s="58"/>
      <c r="BB40" s="58"/>
      <c r="BC40" s="58" t="s">
        <v>77</v>
      </c>
      <c r="BD40" s="58"/>
      <c r="BE40" s="58"/>
      <c r="BF40" s="58"/>
      <c r="BG40" s="58"/>
      <c r="BH40" s="58"/>
      <c r="BI40" s="58"/>
      <c r="BJ40" s="58" t="s">
        <v>79</v>
      </c>
      <c r="BK40" s="58"/>
      <c r="BL40" s="58"/>
      <c r="BM40" s="58"/>
      <c r="BN40" s="58"/>
      <c r="BO40" s="58"/>
      <c r="BP40" s="60">
        <v>6561800</v>
      </c>
      <c r="BQ40" s="60"/>
      <c r="BR40" s="60"/>
      <c r="BS40" s="60"/>
      <c r="BT40" s="60"/>
      <c r="BU40" s="60"/>
      <c r="BV40" s="60"/>
      <c r="BW40" s="60"/>
      <c r="BX40" s="60">
        <f>BX73</f>
        <v>6562100</v>
      </c>
      <c r="BY40" s="60"/>
      <c r="BZ40" s="60"/>
      <c r="CA40" s="60"/>
      <c r="CB40" s="60"/>
      <c r="CC40" s="60"/>
      <c r="CD40" s="60"/>
      <c r="CE40" s="60"/>
      <c r="CF40" s="60">
        <f>CF73</f>
        <v>6554100</v>
      </c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</row>
    <row r="41" spans="1:99" ht="37.5" customHeight="1">
      <c r="A41" s="316" t="s">
        <v>470</v>
      </c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6"/>
      <c r="AJ41" s="316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</row>
    <row r="42" spans="1:99">
      <c r="A42" s="308" t="s">
        <v>471</v>
      </c>
      <c r="B42" s="309"/>
      <c r="C42" s="309"/>
      <c r="D42" s="309"/>
      <c r="E42" s="309"/>
      <c r="F42" s="309"/>
      <c r="G42" s="309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09"/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09"/>
      <c r="AJ42" s="309"/>
      <c r="AK42" s="309"/>
      <c r="AL42" s="309"/>
      <c r="AM42" s="309"/>
      <c r="AN42" s="309"/>
      <c r="AO42" s="309"/>
      <c r="AP42" s="309"/>
      <c r="AQ42" s="309"/>
      <c r="AR42" s="309"/>
      <c r="AS42" s="309"/>
      <c r="AT42" s="309"/>
      <c r="AU42" s="309"/>
      <c r="AV42" s="309"/>
      <c r="AW42" s="310"/>
      <c r="AX42" s="58" t="s">
        <v>78</v>
      </c>
      <c r="AY42" s="58"/>
      <c r="AZ42" s="58"/>
      <c r="BA42" s="58"/>
      <c r="BB42" s="58"/>
      <c r="BC42" s="58" t="s">
        <v>77</v>
      </c>
      <c r="BD42" s="58"/>
      <c r="BE42" s="58"/>
      <c r="BF42" s="58"/>
      <c r="BG42" s="58"/>
      <c r="BH42" s="58"/>
      <c r="BI42" s="58"/>
      <c r="BJ42" s="58" t="s">
        <v>79</v>
      </c>
      <c r="BK42" s="58"/>
      <c r="BL42" s="58"/>
      <c r="BM42" s="58"/>
      <c r="BN42" s="58"/>
      <c r="BO42" s="58"/>
      <c r="BP42" s="60">
        <v>32459100</v>
      </c>
      <c r="BQ42" s="60"/>
      <c r="BR42" s="60"/>
      <c r="BS42" s="60"/>
      <c r="BT42" s="60"/>
      <c r="BU42" s="60"/>
      <c r="BV42" s="60"/>
      <c r="BW42" s="60"/>
      <c r="BX42" s="60">
        <f>BX107+BX141</f>
        <v>33703200</v>
      </c>
      <c r="BY42" s="60"/>
      <c r="BZ42" s="60"/>
      <c r="CA42" s="60"/>
      <c r="CB42" s="60"/>
      <c r="CC42" s="60"/>
      <c r="CD42" s="60"/>
      <c r="CE42" s="60"/>
      <c r="CF42" s="60">
        <f t="shared" ref="CF42" si="6">CF107+CF141</f>
        <v>35515600</v>
      </c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</row>
    <row r="43" spans="1:99" ht="31.5" customHeight="1">
      <c r="A43" s="311"/>
      <c r="B43" s="312"/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12"/>
      <c r="AG43" s="312"/>
      <c r="AH43" s="312"/>
      <c r="AI43" s="312"/>
      <c r="AJ43" s="312"/>
      <c r="AK43" s="312"/>
      <c r="AL43" s="312"/>
      <c r="AM43" s="312"/>
      <c r="AN43" s="312"/>
      <c r="AO43" s="312"/>
      <c r="AP43" s="312"/>
      <c r="AQ43" s="312"/>
      <c r="AR43" s="312"/>
      <c r="AS43" s="312"/>
      <c r="AT43" s="312"/>
      <c r="AU43" s="312"/>
      <c r="AV43" s="312"/>
      <c r="AW43" s="313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</row>
    <row r="44" spans="1:99">
      <c r="A44" s="292" t="s">
        <v>75</v>
      </c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6"/>
      <c r="AX44" s="103" t="s">
        <v>80</v>
      </c>
      <c r="AY44" s="104"/>
      <c r="AZ44" s="104"/>
      <c r="BA44" s="104"/>
      <c r="BB44" s="105"/>
      <c r="BC44" s="106" t="s">
        <v>77</v>
      </c>
      <c r="BD44" s="104"/>
      <c r="BE44" s="104"/>
      <c r="BF44" s="104"/>
      <c r="BG44" s="104"/>
      <c r="BH44" s="104"/>
      <c r="BI44" s="105"/>
      <c r="BJ44" s="106" t="s">
        <v>79</v>
      </c>
      <c r="BK44" s="104"/>
      <c r="BL44" s="104"/>
      <c r="BM44" s="104"/>
      <c r="BN44" s="104"/>
      <c r="BO44" s="105"/>
      <c r="BP44" s="186">
        <v>1127300</v>
      </c>
      <c r="BQ44" s="187"/>
      <c r="BR44" s="187"/>
      <c r="BS44" s="187"/>
      <c r="BT44" s="187"/>
      <c r="BU44" s="187"/>
      <c r="BV44" s="187"/>
      <c r="BW44" s="188"/>
      <c r="BX44" s="186">
        <v>1127300</v>
      </c>
      <c r="BY44" s="187"/>
      <c r="BZ44" s="187"/>
      <c r="CA44" s="187"/>
      <c r="CB44" s="187"/>
      <c r="CC44" s="187"/>
      <c r="CD44" s="187"/>
      <c r="CE44" s="188"/>
      <c r="CF44" s="186">
        <v>1127300</v>
      </c>
      <c r="CG44" s="187"/>
      <c r="CH44" s="187"/>
      <c r="CI44" s="187"/>
      <c r="CJ44" s="187"/>
      <c r="CK44" s="187"/>
      <c r="CL44" s="187"/>
      <c r="CM44" s="188"/>
      <c r="CN44" s="186"/>
      <c r="CO44" s="187"/>
      <c r="CP44" s="187"/>
      <c r="CQ44" s="187"/>
      <c r="CR44" s="187"/>
      <c r="CS44" s="187"/>
      <c r="CT44" s="187"/>
      <c r="CU44" s="306"/>
    </row>
    <row r="45" spans="1:99" ht="12.95" customHeight="1">
      <c r="A45" s="125" t="s">
        <v>81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57" t="s">
        <v>82</v>
      </c>
      <c r="AY45" s="58"/>
      <c r="AZ45" s="58"/>
      <c r="BA45" s="58"/>
      <c r="BB45" s="58"/>
      <c r="BC45" s="58" t="s">
        <v>77</v>
      </c>
      <c r="BD45" s="58"/>
      <c r="BE45" s="58"/>
      <c r="BF45" s="58"/>
      <c r="BG45" s="58"/>
      <c r="BH45" s="58"/>
      <c r="BI45" s="58"/>
      <c r="BJ45" s="58" t="s">
        <v>83</v>
      </c>
      <c r="BK45" s="58"/>
      <c r="BL45" s="58"/>
      <c r="BM45" s="58"/>
      <c r="BN45" s="58"/>
      <c r="BO45" s="58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304"/>
    </row>
    <row r="46" spans="1:99" ht="12.95" customHeight="1">
      <c r="A46" s="291" t="s">
        <v>84</v>
      </c>
      <c r="B46" s="291"/>
      <c r="C46" s="291"/>
      <c r="D46" s="291"/>
      <c r="E46" s="291"/>
      <c r="F46" s="291"/>
      <c r="G46" s="291"/>
      <c r="H46" s="291"/>
      <c r="I46" s="291"/>
      <c r="J46" s="291"/>
      <c r="K46" s="291"/>
      <c r="L46" s="291"/>
      <c r="M46" s="291"/>
      <c r="N46" s="291"/>
      <c r="O46" s="291"/>
      <c r="P46" s="291"/>
      <c r="Q46" s="291"/>
      <c r="R46" s="291"/>
      <c r="S46" s="291"/>
      <c r="T46" s="291"/>
      <c r="U46" s="291"/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92" t="s">
        <v>85</v>
      </c>
      <c r="AY46" s="93"/>
      <c r="AZ46" s="93"/>
      <c r="BA46" s="93"/>
      <c r="BB46" s="93"/>
      <c r="BC46" s="93" t="s">
        <v>86</v>
      </c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3"/>
      <c r="BP46" s="94">
        <f>BP47</f>
        <v>0</v>
      </c>
      <c r="BQ46" s="94"/>
      <c r="BR46" s="94"/>
      <c r="BS46" s="94"/>
      <c r="BT46" s="94"/>
      <c r="BU46" s="94"/>
      <c r="BV46" s="94"/>
      <c r="BW46" s="94"/>
      <c r="BX46" s="94">
        <f t="shared" ref="BX46" si="7">BX47</f>
        <v>0</v>
      </c>
      <c r="BY46" s="94"/>
      <c r="BZ46" s="94"/>
      <c r="CA46" s="94"/>
      <c r="CB46" s="94"/>
      <c r="CC46" s="94"/>
      <c r="CD46" s="94"/>
      <c r="CE46" s="94"/>
      <c r="CF46" s="94">
        <f t="shared" ref="CF46" si="8">CF47</f>
        <v>0</v>
      </c>
      <c r="CG46" s="94"/>
      <c r="CH46" s="94"/>
      <c r="CI46" s="94"/>
      <c r="CJ46" s="94"/>
      <c r="CK46" s="94"/>
      <c r="CL46" s="94"/>
      <c r="CM46" s="94"/>
      <c r="CN46" s="94">
        <f t="shared" ref="CN46" si="9">CN47</f>
        <v>0</v>
      </c>
      <c r="CO46" s="94"/>
      <c r="CP46" s="94"/>
      <c r="CQ46" s="94"/>
      <c r="CR46" s="94"/>
      <c r="CS46" s="94"/>
      <c r="CT46" s="94"/>
      <c r="CU46" s="94"/>
    </row>
    <row r="47" spans="1:99">
      <c r="A47" s="292" t="s">
        <v>67</v>
      </c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  <c r="P47" s="292"/>
      <c r="Q47" s="292"/>
      <c r="R47" s="292"/>
      <c r="S47" s="292"/>
      <c r="T47" s="292"/>
      <c r="U47" s="292"/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64" t="s">
        <v>87</v>
      </c>
      <c r="AY47" s="65"/>
      <c r="AZ47" s="65"/>
      <c r="BA47" s="65"/>
      <c r="BB47" s="66"/>
      <c r="BC47" s="70" t="s">
        <v>86</v>
      </c>
      <c r="BD47" s="65"/>
      <c r="BE47" s="65"/>
      <c r="BF47" s="65"/>
      <c r="BG47" s="65"/>
      <c r="BH47" s="65"/>
      <c r="BI47" s="66"/>
      <c r="BJ47" s="70" t="s">
        <v>88</v>
      </c>
      <c r="BK47" s="65"/>
      <c r="BL47" s="65"/>
      <c r="BM47" s="65"/>
      <c r="BN47" s="65"/>
      <c r="BO47" s="66"/>
      <c r="BP47" s="74"/>
      <c r="BQ47" s="75"/>
      <c r="BR47" s="75"/>
      <c r="BS47" s="75"/>
      <c r="BT47" s="75"/>
      <c r="BU47" s="75"/>
      <c r="BV47" s="75"/>
      <c r="BW47" s="76"/>
      <c r="BX47" s="74"/>
      <c r="BY47" s="75"/>
      <c r="BZ47" s="75"/>
      <c r="CA47" s="75"/>
      <c r="CB47" s="75"/>
      <c r="CC47" s="75"/>
      <c r="CD47" s="75"/>
      <c r="CE47" s="76"/>
      <c r="CF47" s="74"/>
      <c r="CG47" s="75"/>
      <c r="CH47" s="75"/>
      <c r="CI47" s="75"/>
      <c r="CJ47" s="75"/>
      <c r="CK47" s="75"/>
      <c r="CL47" s="75"/>
      <c r="CM47" s="76"/>
      <c r="CN47" s="74"/>
      <c r="CO47" s="75"/>
      <c r="CP47" s="75"/>
      <c r="CQ47" s="75"/>
      <c r="CR47" s="75"/>
      <c r="CS47" s="75"/>
      <c r="CT47" s="75"/>
      <c r="CU47" s="305"/>
    </row>
    <row r="48" spans="1:99">
      <c r="A48" s="120" t="s">
        <v>89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03"/>
      <c r="AY48" s="104"/>
      <c r="AZ48" s="104"/>
      <c r="BA48" s="104"/>
      <c r="BB48" s="105"/>
      <c r="BC48" s="106"/>
      <c r="BD48" s="104"/>
      <c r="BE48" s="104"/>
      <c r="BF48" s="104"/>
      <c r="BG48" s="104"/>
      <c r="BH48" s="104"/>
      <c r="BI48" s="105"/>
      <c r="BJ48" s="106"/>
      <c r="BK48" s="104"/>
      <c r="BL48" s="104"/>
      <c r="BM48" s="104"/>
      <c r="BN48" s="104"/>
      <c r="BO48" s="105"/>
      <c r="BP48" s="186"/>
      <c r="BQ48" s="187"/>
      <c r="BR48" s="187"/>
      <c r="BS48" s="187"/>
      <c r="BT48" s="187"/>
      <c r="BU48" s="187"/>
      <c r="BV48" s="187"/>
      <c r="BW48" s="188"/>
      <c r="BX48" s="186"/>
      <c r="BY48" s="187"/>
      <c r="BZ48" s="187"/>
      <c r="CA48" s="187"/>
      <c r="CB48" s="187"/>
      <c r="CC48" s="187"/>
      <c r="CD48" s="187"/>
      <c r="CE48" s="188"/>
      <c r="CF48" s="186"/>
      <c r="CG48" s="187"/>
      <c r="CH48" s="187"/>
      <c r="CI48" s="187"/>
      <c r="CJ48" s="187"/>
      <c r="CK48" s="187"/>
      <c r="CL48" s="187"/>
      <c r="CM48" s="188"/>
      <c r="CN48" s="186"/>
      <c r="CO48" s="187"/>
      <c r="CP48" s="187"/>
      <c r="CQ48" s="187"/>
      <c r="CR48" s="187"/>
      <c r="CS48" s="187"/>
      <c r="CT48" s="187"/>
      <c r="CU48" s="306"/>
    </row>
    <row r="49" spans="1:99" ht="12.95" customHeight="1">
      <c r="A49" s="291" t="s">
        <v>90</v>
      </c>
      <c r="B49" s="291"/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  <c r="Q49" s="291"/>
      <c r="R49" s="291"/>
      <c r="S49" s="291"/>
      <c r="T49" s="291"/>
      <c r="U49" s="291"/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101" t="s">
        <v>91</v>
      </c>
      <c r="AY49" s="99"/>
      <c r="AZ49" s="99"/>
      <c r="BA49" s="99"/>
      <c r="BB49" s="100"/>
      <c r="BC49" s="98" t="s">
        <v>92</v>
      </c>
      <c r="BD49" s="99"/>
      <c r="BE49" s="99"/>
      <c r="BF49" s="99"/>
      <c r="BG49" s="99"/>
      <c r="BH49" s="99"/>
      <c r="BI49" s="100"/>
      <c r="BJ49" s="98"/>
      <c r="BK49" s="99"/>
      <c r="BL49" s="99"/>
      <c r="BM49" s="99"/>
      <c r="BN49" s="99"/>
      <c r="BO49" s="100"/>
      <c r="BP49" s="95">
        <f>SUM(BP50:BW54)</f>
        <v>11066800</v>
      </c>
      <c r="BQ49" s="96"/>
      <c r="BR49" s="96"/>
      <c r="BS49" s="96"/>
      <c r="BT49" s="96"/>
      <c r="BU49" s="96"/>
      <c r="BV49" s="96"/>
      <c r="BW49" s="97"/>
      <c r="BX49" s="95">
        <f t="shared" ref="BX49" si="10">SUM(BX50:CE54)</f>
        <v>10609800</v>
      </c>
      <c r="BY49" s="96"/>
      <c r="BZ49" s="96"/>
      <c r="CA49" s="96"/>
      <c r="CB49" s="96"/>
      <c r="CC49" s="96"/>
      <c r="CD49" s="96"/>
      <c r="CE49" s="97"/>
      <c r="CF49" s="95">
        <f t="shared" ref="CF49" si="11">SUM(CF50:CM54)</f>
        <v>10788500</v>
      </c>
      <c r="CG49" s="96"/>
      <c r="CH49" s="96"/>
      <c r="CI49" s="96"/>
      <c r="CJ49" s="96"/>
      <c r="CK49" s="96"/>
      <c r="CL49" s="96"/>
      <c r="CM49" s="97"/>
      <c r="CN49" s="95">
        <f t="shared" ref="CN49" si="12">CN50+CN55+CN56+CN52+CN53+CN54</f>
        <v>0</v>
      </c>
      <c r="CO49" s="96"/>
      <c r="CP49" s="96"/>
      <c r="CQ49" s="96"/>
      <c r="CR49" s="96"/>
      <c r="CS49" s="96"/>
      <c r="CT49" s="96"/>
      <c r="CU49" s="97"/>
    </row>
    <row r="50" spans="1:99">
      <c r="A50" s="292" t="s">
        <v>67</v>
      </c>
      <c r="B50" s="292"/>
      <c r="C50" s="292"/>
      <c r="D50" s="292"/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292"/>
      <c r="Q50" s="292"/>
      <c r="R50" s="292"/>
      <c r="S50" s="292"/>
      <c r="T50" s="292"/>
      <c r="U50" s="292"/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64" t="s">
        <v>93</v>
      </c>
      <c r="AY50" s="65"/>
      <c r="AZ50" s="65"/>
      <c r="BA50" s="65"/>
      <c r="BB50" s="66"/>
      <c r="BC50" s="70" t="s">
        <v>92</v>
      </c>
      <c r="BD50" s="65"/>
      <c r="BE50" s="65"/>
      <c r="BF50" s="65"/>
      <c r="BG50" s="65"/>
      <c r="BH50" s="65"/>
      <c r="BI50" s="66"/>
      <c r="BJ50" s="70" t="s">
        <v>94</v>
      </c>
      <c r="BK50" s="65"/>
      <c r="BL50" s="65"/>
      <c r="BM50" s="65"/>
      <c r="BN50" s="65"/>
      <c r="BO50" s="66"/>
      <c r="BP50" s="74">
        <f>4085700</f>
        <v>4085700</v>
      </c>
      <c r="BQ50" s="75"/>
      <c r="BR50" s="75"/>
      <c r="BS50" s="75"/>
      <c r="BT50" s="75"/>
      <c r="BU50" s="75"/>
      <c r="BV50" s="75"/>
      <c r="BW50" s="76"/>
      <c r="BX50" s="74">
        <f>BX194+BX159+BX209+BX213+BX278+BX293+BX298+BX313+BX324+BX334+BX344-1127300</f>
        <v>3956200</v>
      </c>
      <c r="BY50" s="75"/>
      <c r="BZ50" s="75"/>
      <c r="CA50" s="75"/>
      <c r="CB50" s="75"/>
      <c r="CC50" s="75"/>
      <c r="CD50" s="75"/>
      <c r="CE50" s="76"/>
      <c r="CF50" s="74">
        <f>CF194+CF159+CF209+CF213+CF278+CF293+CF298+CF313+CF324+CF334+CF344-1127300</f>
        <v>4030700</v>
      </c>
      <c r="CG50" s="75"/>
      <c r="CH50" s="75"/>
      <c r="CI50" s="75"/>
      <c r="CJ50" s="75"/>
      <c r="CK50" s="75"/>
      <c r="CL50" s="75"/>
      <c r="CM50" s="76"/>
      <c r="CN50" s="74"/>
      <c r="CO50" s="75"/>
      <c r="CP50" s="75"/>
      <c r="CQ50" s="75"/>
      <c r="CR50" s="75"/>
      <c r="CS50" s="75"/>
      <c r="CT50" s="75"/>
      <c r="CU50" s="305"/>
    </row>
    <row r="51" spans="1:99">
      <c r="A51" s="120" t="s">
        <v>474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03"/>
      <c r="AY51" s="104"/>
      <c r="AZ51" s="104"/>
      <c r="BA51" s="104"/>
      <c r="BB51" s="105"/>
      <c r="BC51" s="106"/>
      <c r="BD51" s="104"/>
      <c r="BE51" s="104"/>
      <c r="BF51" s="104"/>
      <c r="BG51" s="104"/>
      <c r="BH51" s="104"/>
      <c r="BI51" s="105"/>
      <c r="BJ51" s="106"/>
      <c r="BK51" s="104"/>
      <c r="BL51" s="104"/>
      <c r="BM51" s="104"/>
      <c r="BN51" s="104"/>
      <c r="BO51" s="105"/>
      <c r="BP51" s="186"/>
      <c r="BQ51" s="187"/>
      <c r="BR51" s="187"/>
      <c r="BS51" s="187"/>
      <c r="BT51" s="187"/>
      <c r="BU51" s="187"/>
      <c r="BV51" s="187"/>
      <c r="BW51" s="188"/>
      <c r="BX51" s="186"/>
      <c r="BY51" s="187"/>
      <c r="BZ51" s="187"/>
      <c r="CA51" s="187"/>
      <c r="CB51" s="187"/>
      <c r="CC51" s="187"/>
      <c r="CD51" s="187"/>
      <c r="CE51" s="188"/>
      <c r="CF51" s="186"/>
      <c r="CG51" s="187"/>
      <c r="CH51" s="187"/>
      <c r="CI51" s="187"/>
      <c r="CJ51" s="187"/>
      <c r="CK51" s="187"/>
      <c r="CL51" s="187"/>
      <c r="CM51" s="188"/>
      <c r="CN51" s="186"/>
      <c r="CO51" s="187"/>
      <c r="CP51" s="187"/>
      <c r="CQ51" s="187"/>
      <c r="CR51" s="187"/>
      <c r="CS51" s="187"/>
      <c r="CT51" s="187"/>
      <c r="CU51" s="306"/>
    </row>
    <row r="52" spans="1:99" ht="12.75" customHeight="1">
      <c r="A52" s="125" t="s">
        <v>475</v>
      </c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6"/>
      <c r="AX52" s="127" t="s">
        <v>95</v>
      </c>
      <c r="AY52" s="68"/>
      <c r="AZ52" s="68"/>
      <c r="BA52" s="68"/>
      <c r="BB52" s="69"/>
      <c r="BC52" s="67" t="s">
        <v>92</v>
      </c>
      <c r="BD52" s="68"/>
      <c r="BE52" s="68"/>
      <c r="BF52" s="68"/>
      <c r="BG52" s="68"/>
      <c r="BH52" s="68"/>
      <c r="BI52" s="69"/>
      <c r="BJ52" s="67" t="s">
        <v>96</v>
      </c>
      <c r="BK52" s="68"/>
      <c r="BL52" s="68"/>
      <c r="BM52" s="68"/>
      <c r="BN52" s="68"/>
      <c r="BO52" s="69"/>
      <c r="BP52" s="197">
        <v>2017100</v>
      </c>
      <c r="BQ52" s="198"/>
      <c r="BR52" s="198"/>
      <c r="BS52" s="198"/>
      <c r="BT52" s="198"/>
      <c r="BU52" s="198"/>
      <c r="BV52" s="198"/>
      <c r="BW52" s="199"/>
      <c r="BX52" s="197">
        <f>BX283+BX288+BX329+BX354+BX391+BX339+BX349</f>
        <v>1786800</v>
      </c>
      <c r="BY52" s="198"/>
      <c r="BZ52" s="198"/>
      <c r="CA52" s="198"/>
      <c r="CB52" s="198"/>
      <c r="CC52" s="198"/>
      <c r="CD52" s="198"/>
      <c r="CE52" s="199"/>
      <c r="CF52" s="197">
        <f>CF283+CF288+CF329+CF354+CF391+CF339+CF349</f>
        <v>1784000</v>
      </c>
      <c r="CG52" s="198"/>
      <c r="CH52" s="198"/>
      <c r="CI52" s="198"/>
      <c r="CJ52" s="198"/>
      <c r="CK52" s="198"/>
      <c r="CL52" s="198"/>
      <c r="CM52" s="199"/>
      <c r="CN52" s="197"/>
      <c r="CO52" s="198"/>
      <c r="CP52" s="198"/>
      <c r="CQ52" s="198"/>
      <c r="CR52" s="198"/>
      <c r="CS52" s="198"/>
      <c r="CT52" s="198"/>
      <c r="CU52" s="307"/>
    </row>
    <row r="53" spans="1:99" ht="12.75" customHeight="1">
      <c r="A53" s="125" t="s">
        <v>476</v>
      </c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6"/>
      <c r="AX53" s="127" t="s">
        <v>95</v>
      </c>
      <c r="AY53" s="68"/>
      <c r="AZ53" s="68"/>
      <c r="BA53" s="68"/>
      <c r="BB53" s="69"/>
      <c r="BC53" s="67" t="s">
        <v>92</v>
      </c>
      <c r="BD53" s="68"/>
      <c r="BE53" s="68"/>
      <c r="BF53" s="68"/>
      <c r="BG53" s="68"/>
      <c r="BH53" s="68"/>
      <c r="BI53" s="69"/>
      <c r="BJ53" s="67" t="s">
        <v>96</v>
      </c>
      <c r="BK53" s="68"/>
      <c r="BL53" s="68"/>
      <c r="BM53" s="68"/>
      <c r="BN53" s="68"/>
      <c r="BO53" s="69"/>
      <c r="BP53" s="197">
        <v>4789000</v>
      </c>
      <c r="BQ53" s="198"/>
      <c r="BR53" s="198"/>
      <c r="BS53" s="198"/>
      <c r="BT53" s="198"/>
      <c r="BU53" s="198"/>
      <c r="BV53" s="198"/>
      <c r="BW53" s="199"/>
      <c r="BX53" s="197">
        <f t="shared" ref="BX53" si="13">BX380+BX372+BX364+BX359</f>
        <v>4866800</v>
      </c>
      <c r="BY53" s="198"/>
      <c r="BZ53" s="198"/>
      <c r="CA53" s="198"/>
      <c r="CB53" s="198"/>
      <c r="CC53" s="198"/>
      <c r="CD53" s="198"/>
      <c r="CE53" s="199"/>
      <c r="CF53" s="197">
        <f t="shared" ref="CF53" si="14">CF380+CF372+CF364+CF359</f>
        <v>4973800</v>
      </c>
      <c r="CG53" s="198"/>
      <c r="CH53" s="198"/>
      <c r="CI53" s="198"/>
      <c r="CJ53" s="198"/>
      <c r="CK53" s="198"/>
      <c r="CL53" s="198"/>
      <c r="CM53" s="199"/>
      <c r="CN53" s="197"/>
      <c r="CO53" s="198"/>
      <c r="CP53" s="198"/>
      <c r="CQ53" s="198"/>
      <c r="CR53" s="198"/>
      <c r="CS53" s="198"/>
      <c r="CT53" s="198"/>
      <c r="CU53" s="307"/>
    </row>
    <row r="54" spans="1:99" ht="12.75" customHeight="1">
      <c r="A54" s="125" t="s">
        <v>473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6"/>
      <c r="AX54" s="127" t="s">
        <v>95</v>
      </c>
      <c r="AY54" s="68"/>
      <c r="AZ54" s="68"/>
      <c r="BA54" s="68"/>
      <c r="BB54" s="69"/>
      <c r="BC54" s="67" t="s">
        <v>92</v>
      </c>
      <c r="BD54" s="68"/>
      <c r="BE54" s="68"/>
      <c r="BF54" s="68"/>
      <c r="BG54" s="68"/>
      <c r="BH54" s="68"/>
      <c r="BI54" s="69"/>
      <c r="BJ54" s="67" t="s">
        <v>96</v>
      </c>
      <c r="BK54" s="68"/>
      <c r="BL54" s="68"/>
      <c r="BM54" s="68"/>
      <c r="BN54" s="68"/>
      <c r="BO54" s="69"/>
      <c r="BP54" s="197">
        <v>175000</v>
      </c>
      <c r="BQ54" s="198"/>
      <c r="BR54" s="198"/>
      <c r="BS54" s="198"/>
      <c r="BT54" s="198"/>
      <c r="BU54" s="198"/>
      <c r="BV54" s="198"/>
      <c r="BW54" s="199"/>
      <c r="BX54" s="197">
        <v>0</v>
      </c>
      <c r="BY54" s="198"/>
      <c r="BZ54" s="198"/>
      <c r="CA54" s="198"/>
      <c r="CB54" s="198"/>
      <c r="CC54" s="198"/>
      <c r="CD54" s="198"/>
      <c r="CE54" s="199"/>
      <c r="CF54" s="197">
        <v>0</v>
      </c>
      <c r="CG54" s="198"/>
      <c r="CH54" s="198"/>
      <c r="CI54" s="198"/>
      <c r="CJ54" s="198"/>
      <c r="CK54" s="198"/>
      <c r="CL54" s="198"/>
      <c r="CM54" s="199"/>
      <c r="CN54" s="197"/>
      <c r="CO54" s="198"/>
      <c r="CP54" s="198"/>
      <c r="CQ54" s="198"/>
      <c r="CR54" s="198"/>
      <c r="CS54" s="198"/>
      <c r="CT54" s="198"/>
      <c r="CU54" s="307"/>
    </row>
    <row r="55" spans="1:99" ht="12.75" customHeight="1">
      <c r="A55" s="125" t="s">
        <v>472</v>
      </c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6"/>
      <c r="AX55" s="127" t="s">
        <v>95</v>
      </c>
      <c r="AY55" s="68"/>
      <c r="AZ55" s="68"/>
      <c r="BA55" s="68"/>
      <c r="BB55" s="69"/>
      <c r="BC55" s="67" t="s">
        <v>92</v>
      </c>
      <c r="BD55" s="68"/>
      <c r="BE55" s="68"/>
      <c r="BF55" s="68"/>
      <c r="BG55" s="68"/>
      <c r="BH55" s="68"/>
      <c r="BI55" s="69"/>
      <c r="BJ55" s="67" t="s">
        <v>96</v>
      </c>
      <c r="BK55" s="68"/>
      <c r="BL55" s="68"/>
      <c r="BM55" s="68"/>
      <c r="BN55" s="68"/>
      <c r="BO55" s="69"/>
      <c r="BP55" s="197"/>
      <c r="BQ55" s="198"/>
      <c r="BR55" s="198"/>
      <c r="BS55" s="198"/>
      <c r="BT55" s="198"/>
      <c r="BU55" s="198"/>
      <c r="BV55" s="198"/>
      <c r="BW55" s="199"/>
      <c r="BX55" s="197"/>
      <c r="BY55" s="198"/>
      <c r="BZ55" s="198"/>
      <c r="CA55" s="198"/>
      <c r="CB55" s="198"/>
      <c r="CC55" s="198"/>
      <c r="CD55" s="198"/>
      <c r="CE55" s="199"/>
      <c r="CF55" s="197"/>
      <c r="CG55" s="198"/>
      <c r="CH55" s="198"/>
      <c r="CI55" s="198"/>
      <c r="CJ55" s="198"/>
      <c r="CK55" s="198"/>
      <c r="CL55" s="198"/>
      <c r="CM55" s="199"/>
      <c r="CN55" s="197"/>
      <c r="CO55" s="198"/>
      <c r="CP55" s="198"/>
      <c r="CQ55" s="198"/>
      <c r="CR55" s="198"/>
      <c r="CS55" s="198"/>
      <c r="CT55" s="198"/>
      <c r="CU55" s="307"/>
    </row>
    <row r="56" spans="1:99" ht="26.25" customHeight="1">
      <c r="A56" s="139" t="s">
        <v>97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40"/>
      <c r="AX56" s="127" t="s">
        <v>98</v>
      </c>
      <c r="AY56" s="68"/>
      <c r="AZ56" s="68"/>
      <c r="BA56" s="68"/>
      <c r="BB56" s="69"/>
      <c r="BC56" s="67" t="s">
        <v>92</v>
      </c>
      <c r="BD56" s="68"/>
      <c r="BE56" s="68"/>
      <c r="BF56" s="68"/>
      <c r="BG56" s="68"/>
      <c r="BH56" s="68"/>
      <c r="BI56" s="69"/>
      <c r="BJ56" s="67" t="s">
        <v>99</v>
      </c>
      <c r="BK56" s="68"/>
      <c r="BL56" s="68"/>
      <c r="BM56" s="68"/>
      <c r="BN56" s="68"/>
      <c r="BO56" s="69"/>
      <c r="BP56" s="197"/>
      <c r="BQ56" s="198"/>
      <c r="BR56" s="198"/>
      <c r="BS56" s="198"/>
      <c r="BT56" s="198"/>
      <c r="BU56" s="198"/>
      <c r="BV56" s="198"/>
      <c r="BW56" s="199"/>
      <c r="BX56" s="197"/>
      <c r="BY56" s="198"/>
      <c r="BZ56" s="198"/>
      <c r="CA56" s="198"/>
      <c r="CB56" s="198"/>
      <c r="CC56" s="198"/>
      <c r="CD56" s="198"/>
      <c r="CE56" s="199"/>
      <c r="CF56" s="197"/>
      <c r="CG56" s="198"/>
      <c r="CH56" s="198"/>
      <c r="CI56" s="198"/>
      <c r="CJ56" s="198"/>
      <c r="CK56" s="198"/>
      <c r="CL56" s="198"/>
      <c r="CM56" s="199"/>
      <c r="CN56" s="197"/>
      <c r="CO56" s="198"/>
      <c r="CP56" s="198"/>
      <c r="CQ56" s="198"/>
      <c r="CR56" s="198"/>
      <c r="CS56" s="198"/>
      <c r="CT56" s="198"/>
      <c r="CU56" s="307"/>
    </row>
    <row r="57" spans="1:99" ht="12.95" customHeight="1">
      <c r="A57" s="294" t="s">
        <v>100</v>
      </c>
      <c r="B57" s="294"/>
      <c r="C57" s="294"/>
      <c r="D57" s="294"/>
      <c r="E57" s="294"/>
      <c r="F57" s="294"/>
      <c r="G57" s="294"/>
      <c r="H57" s="294"/>
      <c r="I57" s="294"/>
      <c r="J57" s="294"/>
      <c r="K57" s="294"/>
      <c r="L57" s="294"/>
      <c r="M57" s="294"/>
      <c r="N57" s="294"/>
      <c r="O57" s="294"/>
      <c r="P57" s="294"/>
      <c r="Q57" s="294"/>
      <c r="R57" s="294"/>
      <c r="S57" s="294"/>
      <c r="T57" s="294"/>
      <c r="U57" s="294"/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5"/>
      <c r="AX57" s="296" t="s">
        <v>101</v>
      </c>
      <c r="AY57" s="297"/>
      <c r="AZ57" s="297"/>
      <c r="BA57" s="297"/>
      <c r="BB57" s="298"/>
      <c r="BC57" s="299" t="s">
        <v>102</v>
      </c>
      <c r="BD57" s="297"/>
      <c r="BE57" s="297"/>
      <c r="BF57" s="297"/>
      <c r="BG57" s="297"/>
      <c r="BH57" s="297"/>
      <c r="BI57" s="298"/>
      <c r="BJ57" s="299"/>
      <c r="BK57" s="297"/>
      <c r="BL57" s="297"/>
      <c r="BM57" s="297"/>
      <c r="BN57" s="297"/>
      <c r="BO57" s="298"/>
      <c r="BP57" s="300">
        <f>BP58+BP60</f>
        <v>0</v>
      </c>
      <c r="BQ57" s="301"/>
      <c r="BR57" s="301"/>
      <c r="BS57" s="301"/>
      <c r="BT57" s="301"/>
      <c r="BU57" s="301"/>
      <c r="BV57" s="301"/>
      <c r="BW57" s="302"/>
      <c r="BX57" s="300">
        <f t="shared" ref="BX57" si="15">BX58+BX60</f>
        <v>0</v>
      </c>
      <c r="BY57" s="301"/>
      <c r="BZ57" s="301"/>
      <c r="CA57" s="301"/>
      <c r="CB57" s="301"/>
      <c r="CC57" s="301"/>
      <c r="CD57" s="301"/>
      <c r="CE57" s="302"/>
      <c r="CF57" s="300">
        <f t="shared" ref="CF57" si="16">CF58+CF60</f>
        <v>0</v>
      </c>
      <c r="CG57" s="301"/>
      <c r="CH57" s="301"/>
      <c r="CI57" s="301"/>
      <c r="CJ57" s="301"/>
      <c r="CK57" s="301"/>
      <c r="CL57" s="301"/>
      <c r="CM57" s="302"/>
      <c r="CN57" s="300">
        <f t="shared" ref="CN57" si="17">CN58+CN60</f>
        <v>0</v>
      </c>
      <c r="CO57" s="301"/>
      <c r="CP57" s="301"/>
      <c r="CQ57" s="301"/>
      <c r="CR57" s="301"/>
      <c r="CS57" s="301"/>
      <c r="CT57" s="301"/>
      <c r="CU57" s="302"/>
    </row>
    <row r="58" spans="1:99">
      <c r="A58" s="292" t="s">
        <v>67</v>
      </c>
      <c r="B58" s="292"/>
      <c r="C58" s="292"/>
      <c r="D58" s="292"/>
      <c r="E58" s="292"/>
      <c r="F58" s="292"/>
      <c r="G58" s="292"/>
      <c r="H58" s="292"/>
      <c r="I58" s="292"/>
      <c r="J58" s="292"/>
      <c r="K58" s="292"/>
      <c r="L58" s="292"/>
      <c r="M58" s="292"/>
      <c r="N58" s="292"/>
      <c r="O58" s="292"/>
      <c r="P58" s="292"/>
      <c r="Q58" s="292"/>
      <c r="R58" s="292"/>
      <c r="S58" s="292"/>
      <c r="T58" s="292"/>
      <c r="U58" s="292"/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303"/>
      <c r="AX58" s="64" t="s">
        <v>103</v>
      </c>
      <c r="AY58" s="65"/>
      <c r="AZ58" s="65"/>
      <c r="BA58" s="65"/>
      <c r="BB58" s="66"/>
      <c r="BC58" s="70" t="s">
        <v>102</v>
      </c>
      <c r="BD58" s="65"/>
      <c r="BE58" s="65"/>
      <c r="BF58" s="65"/>
      <c r="BG58" s="65"/>
      <c r="BH58" s="65"/>
      <c r="BI58" s="66"/>
      <c r="BJ58" s="70" t="s">
        <v>104</v>
      </c>
      <c r="BK58" s="65"/>
      <c r="BL58" s="65"/>
      <c r="BM58" s="65"/>
      <c r="BN58" s="65"/>
      <c r="BO58" s="66"/>
      <c r="BP58" s="74"/>
      <c r="BQ58" s="75"/>
      <c r="BR58" s="75"/>
      <c r="BS58" s="75"/>
      <c r="BT58" s="75"/>
      <c r="BU58" s="75"/>
      <c r="BV58" s="75"/>
      <c r="BW58" s="76"/>
      <c r="BX58" s="74"/>
      <c r="BY58" s="75"/>
      <c r="BZ58" s="75"/>
      <c r="CA58" s="75"/>
      <c r="CB58" s="75"/>
      <c r="CC58" s="75"/>
      <c r="CD58" s="75"/>
      <c r="CE58" s="76"/>
      <c r="CF58" s="74"/>
      <c r="CG58" s="75"/>
      <c r="CH58" s="75"/>
      <c r="CI58" s="75"/>
      <c r="CJ58" s="75"/>
      <c r="CK58" s="75"/>
      <c r="CL58" s="75"/>
      <c r="CM58" s="76"/>
      <c r="CN58" s="74"/>
      <c r="CO58" s="75"/>
      <c r="CP58" s="75"/>
      <c r="CQ58" s="75"/>
      <c r="CR58" s="75"/>
      <c r="CS58" s="75"/>
      <c r="CT58" s="75"/>
      <c r="CU58" s="305"/>
    </row>
    <row r="59" spans="1:99">
      <c r="A59" s="120" t="s">
        <v>105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1"/>
      <c r="AX59" s="103"/>
      <c r="AY59" s="104"/>
      <c r="AZ59" s="104"/>
      <c r="BA59" s="104"/>
      <c r="BB59" s="105"/>
      <c r="BC59" s="106"/>
      <c r="BD59" s="104"/>
      <c r="BE59" s="104"/>
      <c r="BF59" s="104"/>
      <c r="BG59" s="104"/>
      <c r="BH59" s="104"/>
      <c r="BI59" s="105"/>
      <c r="BJ59" s="106"/>
      <c r="BK59" s="104"/>
      <c r="BL59" s="104"/>
      <c r="BM59" s="104"/>
      <c r="BN59" s="104"/>
      <c r="BO59" s="105"/>
      <c r="BP59" s="186"/>
      <c r="BQ59" s="187"/>
      <c r="BR59" s="187"/>
      <c r="BS59" s="187"/>
      <c r="BT59" s="187"/>
      <c r="BU59" s="187"/>
      <c r="BV59" s="187"/>
      <c r="BW59" s="188"/>
      <c r="BX59" s="186"/>
      <c r="BY59" s="187"/>
      <c r="BZ59" s="187"/>
      <c r="CA59" s="187"/>
      <c r="CB59" s="187"/>
      <c r="CC59" s="187"/>
      <c r="CD59" s="187"/>
      <c r="CE59" s="188"/>
      <c r="CF59" s="186"/>
      <c r="CG59" s="187"/>
      <c r="CH59" s="187"/>
      <c r="CI59" s="187"/>
      <c r="CJ59" s="187"/>
      <c r="CK59" s="187"/>
      <c r="CL59" s="187"/>
      <c r="CM59" s="188"/>
      <c r="CN59" s="186"/>
      <c r="CO59" s="187"/>
      <c r="CP59" s="187"/>
      <c r="CQ59" s="187"/>
      <c r="CR59" s="187"/>
      <c r="CS59" s="187"/>
      <c r="CT59" s="187"/>
      <c r="CU59" s="306"/>
    </row>
    <row r="60" spans="1:99">
      <c r="A60" s="120" t="s">
        <v>105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1"/>
      <c r="AX60" s="57" t="s">
        <v>106</v>
      </c>
      <c r="AY60" s="58"/>
      <c r="AZ60" s="58"/>
      <c r="BA60" s="58"/>
      <c r="BB60" s="58"/>
      <c r="BC60" s="58" t="s">
        <v>102</v>
      </c>
      <c r="BD60" s="58"/>
      <c r="BE60" s="58"/>
      <c r="BF60" s="58"/>
      <c r="BG60" s="58"/>
      <c r="BH60" s="58"/>
      <c r="BI60" s="58"/>
      <c r="BJ60" s="58" t="s">
        <v>107</v>
      </c>
      <c r="BK60" s="58"/>
      <c r="BL60" s="58"/>
      <c r="BM60" s="58"/>
      <c r="BN60" s="58"/>
      <c r="BO60" s="58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304"/>
    </row>
    <row r="61" spans="1:99" ht="12.95" customHeight="1">
      <c r="A61" s="291" t="s">
        <v>108</v>
      </c>
      <c r="B61" s="291"/>
      <c r="C61" s="291"/>
      <c r="D61" s="291"/>
      <c r="E61" s="291"/>
      <c r="F61" s="291"/>
      <c r="G61" s="291"/>
      <c r="H61" s="291"/>
      <c r="I61" s="291"/>
      <c r="J61" s="291"/>
      <c r="K61" s="291"/>
      <c r="L61" s="291"/>
      <c r="M61" s="291"/>
      <c r="N61" s="291"/>
      <c r="O61" s="291"/>
      <c r="P61" s="291"/>
      <c r="Q61" s="291"/>
      <c r="R61" s="291"/>
      <c r="S61" s="291"/>
      <c r="T61" s="291"/>
      <c r="U61" s="291"/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92" t="s">
        <v>109</v>
      </c>
      <c r="AY61" s="93"/>
      <c r="AZ61" s="93"/>
      <c r="BA61" s="93"/>
      <c r="BB61" s="93"/>
      <c r="BC61" s="93" t="s">
        <v>110</v>
      </c>
      <c r="BD61" s="93"/>
      <c r="BE61" s="93"/>
      <c r="BF61" s="93"/>
      <c r="BG61" s="93"/>
      <c r="BH61" s="93"/>
      <c r="BI61" s="93"/>
      <c r="BJ61" s="93"/>
      <c r="BK61" s="93"/>
      <c r="BL61" s="93"/>
      <c r="BM61" s="93"/>
      <c r="BN61" s="93"/>
      <c r="BO61" s="93"/>
      <c r="BP61" s="94">
        <f>BP62+BP64</f>
        <v>0</v>
      </c>
      <c r="BQ61" s="94"/>
      <c r="BR61" s="94"/>
      <c r="BS61" s="94"/>
      <c r="BT61" s="94"/>
      <c r="BU61" s="94"/>
      <c r="BV61" s="94"/>
      <c r="BW61" s="94"/>
      <c r="BX61" s="94">
        <f t="shared" ref="BX61" si="18">BX62+BX64+BX65</f>
        <v>0</v>
      </c>
      <c r="BY61" s="94"/>
      <c r="BZ61" s="94"/>
      <c r="CA61" s="94"/>
      <c r="CB61" s="94"/>
      <c r="CC61" s="94"/>
      <c r="CD61" s="94"/>
      <c r="CE61" s="94"/>
      <c r="CF61" s="94">
        <f t="shared" ref="CF61" si="19">CF62+CF64+CF65</f>
        <v>0</v>
      </c>
      <c r="CG61" s="94"/>
      <c r="CH61" s="94"/>
      <c r="CI61" s="94"/>
      <c r="CJ61" s="94"/>
      <c r="CK61" s="94"/>
      <c r="CL61" s="94"/>
      <c r="CM61" s="94"/>
      <c r="CN61" s="94">
        <f>CN62+CN64+CN65</f>
        <v>0</v>
      </c>
      <c r="CO61" s="94"/>
      <c r="CP61" s="94"/>
      <c r="CQ61" s="94"/>
      <c r="CR61" s="94"/>
      <c r="CS61" s="94"/>
      <c r="CT61" s="94"/>
      <c r="CU61" s="94"/>
    </row>
    <row r="62" spans="1:99">
      <c r="A62" s="292" t="s">
        <v>67</v>
      </c>
      <c r="B62" s="292"/>
      <c r="C62" s="292"/>
      <c r="D62" s="292"/>
      <c r="E62" s="292"/>
      <c r="F62" s="292"/>
      <c r="G62" s="292"/>
      <c r="H62" s="292"/>
      <c r="I62" s="292"/>
      <c r="J62" s="292"/>
      <c r="K62" s="292"/>
      <c r="L62" s="292"/>
      <c r="M62" s="292"/>
      <c r="N62" s="292"/>
      <c r="O62" s="292"/>
      <c r="P62" s="292"/>
      <c r="Q62" s="292"/>
      <c r="R62" s="292"/>
      <c r="S62" s="292"/>
      <c r="T62" s="292"/>
      <c r="U62" s="292"/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64"/>
      <c r="AY62" s="65"/>
      <c r="AZ62" s="65"/>
      <c r="BA62" s="65"/>
      <c r="BB62" s="66"/>
      <c r="BC62" s="70"/>
      <c r="BD62" s="65"/>
      <c r="BE62" s="65"/>
      <c r="BF62" s="65"/>
      <c r="BG62" s="65"/>
      <c r="BH62" s="65"/>
      <c r="BI62" s="66"/>
      <c r="BJ62" s="70"/>
      <c r="BK62" s="65"/>
      <c r="BL62" s="65"/>
      <c r="BM62" s="65"/>
      <c r="BN62" s="65"/>
      <c r="BO62" s="66"/>
      <c r="BP62" s="77"/>
      <c r="BQ62" s="78"/>
      <c r="BR62" s="78"/>
      <c r="BS62" s="78"/>
      <c r="BT62" s="78"/>
      <c r="BU62" s="78"/>
      <c r="BV62" s="78"/>
      <c r="BW62" s="175"/>
      <c r="BX62" s="77"/>
      <c r="BY62" s="78"/>
      <c r="BZ62" s="78"/>
      <c r="CA62" s="78"/>
      <c r="CB62" s="78"/>
      <c r="CC62" s="78"/>
      <c r="CD62" s="78"/>
      <c r="CE62" s="175"/>
      <c r="CF62" s="77"/>
      <c r="CG62" s="78"/>
      <c r="CH62" s="78"/>
      <c r="CI62" s="78"/>
      <c r="CJ62" s="78"/>
      <c r="CK62" s="78"/>
      <c r="CL62" s="78"/>
      <c r="CM62" s="175"/>
      <c r="CN62" s="77"/>
      <c r="CO62" s="78"/>
      <c r="CP62" s="78"/>
      <c r="CQ62" s="78"/>
      <c r="CR62" s="78"/>
      <c r="CS62" s="78"/>
      <c r="CT62" s="78"/>
      <c r="CU62" s="79"/>
    </row>
    <row r="63" spans="1:99" hidden="1">
      <c r="A63" s="120"/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03"/>
      <c r="AY63" s="104"/>
      <c r="AZ63" s="104"/>
      <c r="BA63" s="104"/>
      <c r="BB63" s="105"/>
      <c r="BC63" s="106"/>
      <c r="BD63" s="104"/>
      <c r="BE63" s="104"/>
      <c r="BF63" s="104"/>
      <c r="BG63" s="104"/>
      <c r="BH63" s="104"/>
      <c r="BI63" s="105"/>
      <c r="BJ63" s="106"/>
      <c r="BK63" s="104"/>
      <c r="BL63" s="104"/>
      <c r="BM63" s="104"/>
      <c r="BN63" s="104"/>
      <c r="BO63" s="105"/>
      <c r="BP63" s="176"/>
      <c r="BQ63" s="177"/>
      <c r="BR63" s="177"/>
      <c r="BS63" s="177"/>
      <c r="BT63" s="177"/>
      <c r="BU63" s="177"/>
      <c r="BV63" s="177"/>
      <c r="BW63" s="178"/>
      <c r="BX63" s="176"/>
      <c r="BY63" s="177"/>
      <c r="BZ63" s="177"/>
      <c r="CA63" s="177"/>
      <c r="CB63" s="177"/>
      <c r="CC63" s="177"/>
      <c r="CD63" s="177"/>
      <c r="CE63" s="178"/>
      <c r="CF63" s="176"/>
      <c r="CG63" s="177"/>
      <c r="CH63" s="177"/>
      <c r="CI63" s="177"/>
      <c r="CJ63" s="177"/>
      <c r="CK63" s="177"/>
      <c r="CL63" s="177"/>
      <c r="CM63" s="178"/>
      <c r="CN63" s="176"/>
      <c r="CO63" s="177"/>
      <c r="CP63" s="177"/>
      <c r="CQ63" s="177"/>
      <c r="CR63" s="177"/>
      <c r="CS63" s="177"/>
      <c r="CT63" s="177"/>
      <c r="CU63" s="293"/>
    </row>
    <row r="64" spans="1:99" ht="12.95" hidden="1" customHeight="1">
      <c r="A64" s="125" t="s">
        <v>111</v>
      </c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57" t="s">
        <v>112</v>
      </c>
      <c r="AY64" s="58"/>
      <c r="AZ64" s="58"/>
      <c r="BA64" s="58"/>
      <c r="BB64" s="58"/>
      <c r="BC64" s="58" t="s">
        <v>110</v>
      </c>
      <c r="BD64" s="58"/>
      <c r="BE64" s="58"/>
      <c r="BF64" s="58"/>
      <c r="BG64" s="58"/>
      <c r="BH64" s="58"/>
      <c r="BI64" s="58"/>
      <c r="BJ64" s="58" t="s">
        <v>113</v>
      </c>
      <c r="BK64" s="58"/>
      <c r="BL64" s="58"/>
      <c r="BM64" s="58"/>
      <c r="BN64" s="58"/>
      <c r="BO64" s="58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266"/>
    </row>
    <row r="65" spans="1:100" s="39" customFormat="1" ht="12.95" hidden="1" customHeight="1">
      <c r="A65" s="255" t="s">
        <v>114</v>
      </c>
      <c r="B65" s="255"/>
      <c r="C65" s="255"/>
      <c r="D65" s="255"/>
      <c r="E65" s="255"/>
      <c r="F65" s="255"/>
      <c r="G65" s="255"/>
      <c r="H65" s="255"/>
      <c r="I65" s="255"/>
      <c r="J65" s="255"/>
      <c r="K65" s="255"/>
      <c r="L65" s="255"/>
      <c r="M65" s="255"/>
      <c r="N65" s="255"/>
      <c r="O65" s="255"/>
      <c r="P65" s="255"/>
      <c r="Q65" s="255"/>
      <c r="R65" s="255"/>
      <c r="S65" s="255"/>
      <c r="T65" s="255"/>
      <c r="U65" s="255"/>
      <c r="V65" s="255"/>
      <c r="W65" s="255"/>
      <c r="X65" s="255"/>
      <c r="Y65" s="255"/>
      <c r="Z65" s="255"/>
      <c r="AA65" s="255"/>
      <c r="AB65" s="255"/>
      <c r="AC65" s="255"/>
      <c r="AD65" s="255"/>
      <c r="AE65" s="255"/>
      <c r="AF65" s="255"/>
      <c r="AG65" s="255"/>
      <c r="AH65" s="255"/>
      <c r="AI65" s="255"/>
      <c r="AJ65" s="255"/>
      <c r="AK65" s="255"/>
      <c r="AL65" s="255"/>
      <c r="AM65" s="255"/>
      <c r="AN65" s="255"/>
      <c r="AO65" s="255"/>
      <c r="AP65" s="255"/>
      <c r="AQ65" s="255"/>
      <c r="AR65" s="255"/>
      <c r="AS65" s="255"/>
      <c r="AT65" s="255"/>
      <c r="AU65" s="255"/>
      <c r="AV65" s="255"/>
      <c r="AW65" s="255"/>
      <c r="AX65" s="256" t="s">
        <v>115</v>
      </c>
      <c r="AY65" s="257"/>
      <c r="AZ65" s="257"/>
      <c r="BA65" s="257"/>
      <c r="BB65" s="257"/>
      <c r="BC65" s="257" t="s">
        <v>62</v>
      </c>
      <c r="BD65" s="257"/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8"/>
      <c r="BQ65" s="258"/>
      <c r="BR65" s="258"/>
      <c r="BS65" s="258"/>
      <c r="BT65" s="258"/>
      <c r="BU65" s="258"/>
      <c r="BV65" s="258"/>
      <c r="BW65" s="258"/>
      <c r="BX65" s="258"/>
      <c r="BY65" s="258"/>
      <c r="BZ65" s="258"/>
      <c r="CA65" s="258"/>
      <c r="CB65" s="258"/>
      <c r="CC65" s="258"/>
      <c r="CD65" s="258"/>
      <c r="CE65" s="258"/>
      <c r="CF65" s="258"/>
      <c r="CG65" s="258"/>
      <c r="CH65" s="258"/>
      <c r="CI65" s="258"/>
      <c r="CJ65" s="258"/>
      <c r="CK65" s="258"/>
      <c r="CL65" s="258"/>
      <c r="CM65" s="258"/>
      <c r="CN65" s="258"/>
      <c r="CO65" s="258"/>
      <c r="CP65" s="258"/>
      <c r="CQ65" s="258"/>
      <c r="CR65" s="258"/>
      <c r="CS65" s="258"/>
      <c r="CT65" s="258"/>
      <c r="CU65" s="259"/>
    </row>
    <row r="66" spans="1:100" s="39" customFormat="1" hidden="1">
      <c r="A66" s="260" t="s">
        <v>116</v>
      </c>
      <c r="B66" s="260"/>
      <c r="C66" s="260"/>
      <c r="D66" s="260"/>
      <c r="E66" s="260"/>
      <c r="F66" s="260"/>
      <c r="G66" s="260"/>
      <c r="H66" s="260"/>
      <c r="I66" s="260"/>
      <c r="J66" s="260"/>
      <c r="K66" s="260"/>
      <c r="L66" s="260"/>
      <c r="M66" s="2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0"/>
      <c r="AA66" s="260"/>
      <c r="AB66" s="260"/>
      <c r="AC66" s="260"/>
      <c r="AD66" s="260"/>
      <c r="AE66" s="260"/>
      <c r="AF66" s="260"/>
      <c r="AG66" s="260"/>
      <c r="AH66" s="260"/>
      <c r="AI66" s="260"/>
      <c r="AJ66" s="260"/>
      <c r="AK66" s="260"/>
      <c r="AL66" s="260"/>
      <c r="AM66" s="260"/>
      <c r="AN66" s="260"/>
      <c r="AO66" s="260"/>
      <c r="AP66" s="260"/>
      <c r="AQ66" s="260"/>
      <c r="AR66" s="260"/>
      <c r="AS66" s="260"/>
      <c r="AT66" s="260"/>
      <c r="AU66" s="260"/>
      <c r="AV66" s="260"/>
      <c r="AW66" s="261"/>
      <c r="AX66" s="288" t="s">
        <v>117</v>
      </c>
      <c r="AY66" s="280"/>
      <c r="AZ66" s="280"/>
      <c r="BA66" s="280"/>
      <c r="BB66" s="281"/>
      <c r="BC66" s="279" t="s">
        <v>118</v>
      </c>
      <c r="BD66" s="280"/>
      <c r="BE66" s="280"/>
      <c r="BF66" s="280"/>
      <c r="BG66" s="280"/>
      <c r="BH66" s="280"/>
      <c r="BI66" s="281"/>
      <c r="BJ66" s="279" t="s">
        <v>118</v>
      </c>
      <c r="BK66" s="280"/>
      <c r="BL66" s="280"/>
      <c r="BM66" s="280"/>
      <c r="BN66" s="280"/>
      <c r="BO66" s="281"/>
      <c r="BP66" s="142"/>
      <c r="BQ66" s="143"/>
      <c r="BR66" s="143"/>
      <c r="BS66" s="143"/>
      <c r="BT66" s="143"/>
      <c r="BU66" s="143"/>
      <c r="BV66" s="143"/>
      <c r="BW66" s="144"/>
      <c r="BX66" s="142"/>
      <c r="BY66" s="143"/>
      <c r="BZ66" s="143"/>
      <c r="CA66" s="143"/>
      <c r="CB66" s="143"/>
      <c r="CC66" s="143"/>
      <c r="CD66" s="143"/>
      <c r="CE66" s="144"/>
      <c r="CF66" s="142"/>
      <c r="CG66" s="143"/>
      <c r="CH66" s="143"/>
      <c r="CI66" s="143"/>
      <c r="CJ66" s="143"/>
      <c r="CK66" s="143"/>
      <c r="CL66" s="143"/>
      <c r="CM66" s="144"/>
      <c r="CN66" s="270" t="s">
        <v>62</v>
      </c>
      <c r="CO66" s="271"/>
      <c r="CP66" s="271"/>
      <c r="CQ66" s="271"/>
      <c r="CR66" s="271"/>
      <c r="CS66" s="271"/>
      <c r="CT66" s="271"/>
      <c r="CU66" s="272"/>
    </row>
    <row r="67" spans="1:100" s="39" customFormat="1" hidden="1">
      <c r="A67" s="262" t="s">
        <v>119</v>
      </c>
      <c r="B67" s="262"/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  <c r="T67" s="262"/>
      <c r="U67" s="262"/>
      <c r="V67" s="262"/>
      <c r="W67" s="262"/>
      <c r="X67" s="262"/>
      <c r="Y67" s="262"/>
      <c r="Z67" s="262"/>
      <c r="AA67" s="262"/>
      <c r="AB67" s="262"/>
      <c r="AC67" s="262"/>
      <c r="AD67" s="262"/>
      <c r="AE67" s="262"/>
      <c r="AF67" s="262"/>
      <c r="AG67" s="262"/>
      <c r="AH67" s="262"/>
      <c r="AI67" s="262"/>
      <c r="AJ67" s="262"/>
      <c r="AK67" s="262"/>
      <c r="AL67" s="262"/>
      <c r="AM67" s="262"/>
      <c r="AN67" s="262"/>
      <c r="AO67" s="262"/>
      <c r="AP67" s="262"/>
      <c r="AQ67" s="262"/>
      <c r="AR67" s="262"/>
      <c r="AS67" s="262"/>
      <c r="AT67" s="262"/>
      <c r="AU67" s="262"/>
      <c r="AV67" s="262"/>
      <c r="AW67" s="263"/>
      <c r="AX67" s="289"/>
      <c r="AY67" s="283"/>
      <c r="AZ67" s="283"/>
      <c r="BA67" s="283"/>
      <c r="BB67" s="284"/>
      <c r="BC67" s="282"/>
      <c r="BD67" s="283"/>
      <c r="BE67" s="283"/>
      <c r="BF67" s="283"/>
      <c r="BG67" s="283"/>
      <c r="BH67" s="283"/>
      <c r="BI67" s="284"/>
      <c r="BJ67" s="282"/>
      <c r="BK67" s="283"/>
      <c r="BL67" s="283"/>
      <c r="BM67" s="283"/>
      <c r="BN67" s="283"/>
      <c r="BO67" s="284"/>
      <c r="BP67" s="267"/>
      <c r="BQ67" s="268"/>
      <c r="BR67" s="268"/>
      <c r="BS67" s="268"/>
      <c r="BT67" s="268"/>
      <c r="BU67" s="268"/>
      <c r="BV67" s="268"/>
      <c r="BW67" s="269"/>
      <c r="BX67" s="267"/>
      <c r="BY67" s="268"/>
      <c r="BZ67" s="268"/>
      <c r="CA67" s="268"/>
      <c r="CB67" s="268"/>
      <c r="CC67" s="268"/>
      <c r="CD67" s="268"/>
      <c r="CE67" s="269"/>
      <c r="CF67" s="267"/>
      <c r="CG67" s="268"/>
      <c r="CH67" s="268"/>
      <c r="CI67" s="268"/>
      <c r="CJ67" s="268"/>
      <c r="CK67" s="268"/>
      <c r="CL67" s="268"/>
      <c r="CM67" s="269"/>
      <c r="CN67" s="273"/>
      <c r="CO67" s="274"/>
      <c r="CP67" s="274"/>
      <c r="CQ67" s="274"/>
      <c r="CR67" s="274"/>
      <c r="CS67" s="274"/>
      <c r="CT67" s="274"/>
      <c r="CU67" s="275"/>
    </row>
    <row r="68" spans="1:100" s="39" customFormat="1" hidden="1">
      <c r="A68" s="264" t="s">
        <v>120</v>
      </c>
      <c r="B68" s="264"/>
      <c r="C68" s="264"/>
      <c r="D68" s="264"/>
      <c r="E68" s="264"/>
      <c r="F68" s="264"/>
      <c r="G68" s="264"/>
      <c r="H68" s="264"/>
      <c r="I68" s="264"/>
      <c r="J68" s="264"/>
      <c r="K68" s="264"/>
      <c r="L68" s="264"/>
      <c r="M68" s="264"/>
      <c r="N68" s="264"/>
      <c r="O68" s="264"/>
      <c r="P68" s="264"/>
      <c r="Q68" s="264"/>
      <c r="R68" s="264"/>
      <c r="S68" s="264"/>
      <c r="T68" s="264"/>
      <c r="U68" s="264"/>
      <c r="V68" s="264"/>
      <c r="W68" s="264"/>
      <c r="X68" s="264"/>
      <c r="Y68" s="264"/>
      <c r="Z68" s="264"/>
      <c r="AA68" s="264"/>
      <c r="AB68" s="264"/>
      <c r="AC68" s="264"/>
      <c r="AD68" s="264"/>
      <c r="AE68" s="264"/>
      <c r="AF68" s="264"/>
      <c r="AG68" s="264"/>
      <c r="AH68" s="264"/>
      <c r="AI68" s="264"/>
      <c r="AJ68" s="264"/>
      <c r="AK68" s="264"/>
      <c r="AL68" s="264"/>
      <c r="AM68" s="264"/>
      <c r="AN68" s="264"/>
      <c r="AO68" s="264"/>
      <c r="AP68" s="264"/>
      <c r="AQ68" s="264"/>
      <c r="AR68" s="264"/>
      <c r="AS68" s="264"/>
      <c r="AT68" s="264"/>
      <c r="AU68" s="264"/>
      <c r="AV68" s="264"/>
      <c r="AW68" s="265"/>
      <c r="AX68" s="290"/>
      <c r="AY68" s="286"/>
      <c r="AZ68" s="286"/>
      <c r="BA68" s="286"/>
      <c r="BB68" s="287"/>
      <c r="BC68" s="285"/>
      <c r="BD68" s="286"/>
      <c r="BE68" s="286"/>
      <c r="BF68" s="286"/>
      <c r="BG68" s="286"/>
      <c r="BH68" s="286"/>
      <c r="BI68" s="287"/>
      <c r="BJ68" s="285"/>
      <c r="BK68" s="286"/>
      <c r="BL68" s="286"/>
      <c r="BM68" s="286"/>
      <c r="BN68" s="286"/>
      <c r="BO68" s="287"/>
      <c r="BP68" s="145"/>
      <c r="BQ68" s="146"/>
      <c r="BR68" s="146"/>
      <c r="BS68" s="146"/>
      <c r="BT68" s="146"/>
      <c r="BU68" s="146"/>
      <c r="BV68" s="146"/>
      <c r="BW68" s="147"/>
      <c r="BX68" s="145"/>
      <c r="BY68" s="146"/>
      <c r="BZ68" s="146"/>
      <c r="CA68" s="146"/>
      <c r="CB68" s="146"/>
      <c r="CC68" s="146"/>
      <c r="CD68" s="146"/>
      <c r="CE68" s="147"/>
      <c r="CF68" s="145"/>
      <c r="CG68" s="146"/>
      <c r="CH68" s="146"/>
      <c r="CI68" s="146"/>
      <c r="CJ68" s="146"/>
      <c r="CK68" s="146"/>
      <c r="CL68" s="146"/>
      <c r="CM68" s="147"/>
      <c r="CN68" s="276"/>
      <c r="CO68" s="277"/>
      <c r="CP68" s="277"/>
      <c r="CQ68" s="277"/>
      <c r="CR68" s="277"/>
      <c r="CS68" s="277"/>
      <c r="CT68" s="277"/>
      <c r="CU68" s="278"/>
    </row>
    <row r="69" spans="1:100" ht="12.95" hidden="1" customHeight="1">
      <c r="A69" s="125"/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57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266"/>
    </row>
    <row r="70" spans="1:100" ht="12.95" customHeight="1">
      <c r="A70" s="244" t="s">
        <v>121</v>
      </c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  <c r="AJ70" s="244"/>
      <c r="AK70" s="244"/>
      <c r="AL70" s="244"/>
      <c r="AM70" s="244"/>
      <c r="AN70" s="244"/>
      <c r="AO70" s="244"/>
      <c r="AP70" s="244"/>
      <c r="AQ70" s="244"/>
      <c r="AR70" s="244"/>
      <c r="AS70" s="244"/>
      <c r="AT70" s="244"/>
      <c r="AU70" s="244"/>
      <c r="AV70" s="244"/>
      <c r="AW70" s="244"/>
      <c r="AX70" s="245" t="s">
        <v>122</v>
      </c>
      <c r="AY70" s="246"/>
      <c r="AZ70" s="246"/>
      <c r="BA70" s="246"/>
      <c r="BB70" s="246"/>
      <c r="BC70" s="246" t="s">
        <v>62</v>
      </c>
      <c r="BD70" s="246"/>
      <c r="BE70" s="246"/>
      <c r="BF70" s="246"/>
      <c r="BG70" s="246"/>
      <c r="BH70" s="246"/>
      <c r="BI70" s="246"/>
      <c r="BJ70" s="247"/>
      <c r="BK70" s="247"/>
      <c r="BL70" s="247"/>
      <c r="BM70" s="247"/>
      <c r="BN70" s="247"/>
      <c r="BO70" s="247"/>
      <c r="BP70" s="248">
        <f>BP71+BP158+BP193</f>
        <v>52384173.540000007</v>
      </c>
      <c r="BQ70" s="248"/>
      <c r="BR70" s="248"/>
      <c r="BS70" s="248"/>
      <c r="BT70" s="248"/>
      <c r="BU70" s="248"/>
      <c r="BV70" s="248"/>
      <c r="BW70" s="248"/>
      <c r="BX70" s="248">
        <f>BX71+BX158+BX193</f>
        <v>52002400</v>
      </c>
      <c r="BY70" s="248"/>
      <c r="BZ70" s="248"/>
      <c r="CA70" s="248"/>
      <c r="CB70" s="248"/>
      <c r="CC70" s="248"/>
      <c r="CD70" s="248"/>
      <c r="CE70" s="248"/>
      <c r="CF70" s="248">
        <f>CF71+CF158+CF193</f>
        <v>53985500</v>
      </c>
      <c r="CG70" s="248"/>
      <c r="CH70" s="248"/>
      <c r="CI70" s="248"/>
      <c r="CJ70" s="248"/>
      <c r="CK70" s="248"/>
      <c r="CL70" s="248"/>
      <c r="CM70" s="248"/>
      <c r="CN70" s="249"/>
      <c r="CO70" s="249"/>
      <c r="CP70" s="249"/>
      <c r="CQ70" s="249"/>
      <c r="CR70" s="249"/>
      <c r="CS70" s="249"/>
      <c r="CT70" s="249"/>
      <c r="CU70" s="249"/>
    </row>
    <row r="71" spans="1:100">
      <c r="A71" s="250" t="s">
        <v>67</v>
      </c>
      <c r="B71" s="250"/>
      <c r="C71" s="250"/>
      <c r="D71" s="250"/>
      <c r="E71" s="250"/>
      <c r="F71" s="250"/>
      <c r="G71" s="250"/>
      <c r="H71" s="250"/>
      <c r="I71" s="250"/>
      <c r="J71" s="250"/>
      <c r="K71" s="250"/>
      <c r="L71" s="250"/>
      <c r="M71" s="250"/>
      <c r="N71" s="250"/>
      <c r="O71" s="250"/>
      <c r="P71" s="250"/>
      <c r="Q71" s="250"/>
      <c r="R71" s="250"/>
      <c r="S71" s="250"/>
      <c r="T71" s="250"/>
      <c r="U71" s="250"/>
      <c r="V71" s="250"/>
      <c r="W71" s="250"/>
      <c r="X71" s="250"/>
      <c r="Y71" s="250"/>
      <c r="Z71" s="250"/>
      <c r="AA71" s="250"/>
      <c r="AB71" s="250"/>
      <c r="AC71" s="250"/>
      <c r="AD71" s="250"/>
      <c r="AE71" s="250"/>
      <c r="AF71" s="250"/>
      <c r="AG71" s="250"/>
      <c r="AH71" s="250"/>
      <c r="AI71" s="250"/>
      <c r="AJ71" s="250"/>
      <c r="AK71" s="250"/>
      <c r="AL71" s="250"/>
      <c r="AM71" s="250"/>
      <c r="AN71" s="250"/>
      <c r="AO71" s="250"/>
      <c r="AP71" s="250"/>
      <c r="AQ71" s="250"/>
      <c r="AR71" s="250"/>
      <c r="AS71" s="250"/>
      <c r="AT71" s="250"/>
      <c r="AU71" s="250"/>
      <c r="AV71" s="250"/>
      <c r="AW71" s="250"/>
      <c r="AX71" s="254" t="s">
        <v>123</v>
      </c>
      <c r="AY71" s="254"/>
      <c r="AZ71" s="254"/>
      <c r="BA71" s="254"/>
      <c r="BB71" s="254"/>
      <c r="BC71" s="254" t="s">
        <v>62</v>
      </c>
      <c r="BD71" s="254"/>
      <c r="BE71" s="254"/>
      <c r="BF71" s="254"/>
      <c r="BG71" s="254"/>
      <c r="BH71" s="254"/>
      <c r="BI71" s="254"/>
      <c r="BJ71" s="202"/>
      <c r="BK71" s="202"/>
      <c r="BL71" s="202"/>
      <c r="BM71" s="202"/>
      <c r="BN71" s="202"/>
      <c r="BO71" s="202"/>
      <c r="BP71" s="219">
        <f>BP73+BP107+BP141</f>
        <v>39900148.880000003</v>
      </c>
      <c r="BQ71" s="219"/>
      <c r="BR71" s="219"/>
      <c r="BS71" s="219"/>
      <c r="BT71" s="219"/>
      <c r="BU71" s="219"/>
      <c r="BV71" s="219"/>
      <c r="BW71" s="219"/>
      <c r="BX71" s="219">
        <f t="shared" ref="BX71" si="20">BX73+BX107+BX141</f>
        <v>40265300</v>
      </c>
      <c r="BY71" s="219"/>
      <c r="BZ71" s="219"/>
      <c r="CA71" s="219"/>
      <c r="CB71" s="219"/>
      <c r="CC71" s="219"/>
      <c r="CD71" s="219"/>
      <c r="CE71" s="219"/>
      <c r="CF71" s="219">
        <f t="shared" ref="CF71" si="21">CF73+CF107+CF141</f>
        <v>42069700</v>
      </c>
      <c r="CG71" s="219"/>
      <c r="CH71" s="219"/>
      <c r="CI71" s="219"/>
      <c r="CJ71" s="219"/>
      <c r="CK71" s="219"/>
      <c r="CL71" s="219"/>
      <c r="CM71" s="219"/>
      <c r="CN71" s="219" t="s">
        <v>62</v>
      </c>
      <c r="CO71" s="219"/>
      <c r="CP71" s="219"/>
      <c r="CQ71" s="219"/>
      <c r="CR71" s="219"/>
      <c r="CS71" s="219"/>
      <c r="CT71" s="219"/>
      <c r="CU71" s="219"/>
    </row>
    <row r="72" spans="1:100" ht="27" customHeight="1">
      <c r="A72" s="251" t="s">
        <v>124</v>
      </c>
      <c r="B72" s="251"/>
      <c r="C72" s="251"/>
      <c r="D72" s="251"/>
      <c r="E72" s="251"/>
      <c r="F72" s="251"/>
      <c r="G72" s="251"/>
      <c r="H72" s="251"/>
      <c r="I72" s="251"/>
      <c r="J72" s="251"/>
      <c r="K72" s="251"/>
      <c r="L72" s="251"/>
      <c r="M72" s="251"/>
      <c r="N72" s="251"/>
      <c r="O72" s="251"/>
      <c r="P72" s="251"/>
      <c r="Q72" s="251"/>
      <c r="R72" s="251"/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251"/>
      <c r="AG72" s="251"/>
      <c r="AH72" s="251"/>
      <c r="AI72" s="251"/>
      <c r="AJ72" s="251"/>
      <c r="AK72" s="251"/>
      <c r="AL72" s="251"/>
      <c r="AM72" s="251"/>
      <c r="AN72" s="251"/>
      <c r="AO72" s="251"/>
      <c r="AP72" s="251"/>
      <c r="AQ72" s="251"/>
      <c r="AR72" s="251"/>
      <c r="AS72" s="251"/>
      <c r="AT72" s="251"/>
      <c r="AU72" s="251"/>
      <c r="AV72" s="251"/>
      <c r="AW72" s="251"/>
      <c r="AX72" s="254"/>
      <c r="AY72" s="254"/>
      <c r="AZ72" s="254"/>
      <c r="BA72" s="254"/>
      <c r="BB72" s="254"/>
      <c r="BC72" s="254"/>
      <c r="BD72" s="254"/>
      <c r="BE72" s="254"/>
      <c r="BF72" s="254"/>
      <c r="BG72" s="254"/>
      <c r="BH72" s="254"/>
      <c r="BI72" s="254"/>
      <c r="BJ72" s="202"/>
      <c r="BK72" s="202"/>
      <c r="BL72" s="202"/>
      <c r="BM72" s="202"/>
      <c r="BN72" s="202"/>
      <c r="BO72" s="202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19"/>
      <c r="CI72" s="219"/>
      <c r="CJ72" s="219"/>
      <c r="CK72" s="219"/>
      <c r="CL72" s="219"/>
      <c r="CM72" s="219"/>
      <c r="CN72" s="219"/>
      <c r="CO72" s="219"/>
      <c r="CP72" s="219"/>
      <c r="CQ72" s="219"/>
      <c r="CR72" s="219"/>
      <c r="CS72" s="219"/>
      <c r="CT72" s="219"/>
      <c r="CU72" s="219"/>
    </row>
    <row r="73" spans="1:100" ht="42.95" customHeight="1">
      <c r="A73" s="80" t="s">
        <v>428</v>
      </c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252" t="s">
        <v>62</v>
      </c>
      <c r="AY73" s="252"/>
      <c r="AZ73" s="252"/>
      <c r="BA73" s="252"/>
      <c r="BB73" s="252"/>
      <c r="BC73" s="252" t="s">
        <v>62</v>
      </c>
      <c r="BD73" s="252"/>
      <c r="BE73" s="252"/>
      <c r="BF73" s="252"/>
      <c r="BG73" s="252"/>
      <c r="BH73" s="252"/>
      <c r="BI73" s="252"/>
      <c r="BJ73" s="252" t="s">
        <v>62</v>
      </c>
      <c r="BK73" s="252"/>
      <c r="BL73" s="252"/>
      <c r="BM73" s="252"/>
      <c r="BN73" s="252"/>
      <c r="BO73" s="252"/>
      <c r="BP73" s="253">
        <f>BP74+BP84+BP90</f>
        <v>6669413.4400000004</v>
      </c>
      <c r="BQ73" s="253"/>
      <c r="BR73" s="253"/>
      <c r="BS73" s="253"/>
      <c r="BT73" s="253"/>
      <c r="BU73" s="253"/>
      <c r="BV73" s="253"/>
      <c r="BW73" s="253"/>
      <c r="BX73" s="253">
        <f>BX74+BX84+BX90</f>
        <v>6562100</v>
      </c>
      <c r="BY73" s="253"/>
      <c r="BZ73" s="253"/>
      <c r="CA73" s="253"/>
      <c r="CB73" s="253"/>
      <c r="CC73" s="253"/>
      <c r="CD73" s="253"/>
      <c r="CE73" s="253"/>
      <c r="CF73" s="253">
        <f>CF74+CF84+CF90</f>
        <v>6554100</v>
      </c>
      <c r="CG73" s="253"/>
      <c r="CH73" s="253"/>
      <c r="CI73" s="253"/>
      <c r="CJ73" s="253"/>
      <c r="CK73" s="253"/>
      <c r="CL73" s="253"/>
      <c r="CM73" s="253"/>
      <c r="CN73" s="253" t="s">
        <v>62</v>
      </c>
      <c r="CO73" s="253"/>
      <c r="CP73" s="253"/>
      <c r="CQ73" s="253"/>
      <c r="CR73" s="253"/>
      <c r="CS73" s="253"/>
      <c r="CT73" s="253"/>
      <c r="CU73" s="253"/>
      <c r="CV73" s="46"/>
    </row>
    <row r="74" spans="1:100">
      <c r="A74" s="48" t="s">
        <v>125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9"/>
      <c r="AX74" s="101" t="s">
        <v>126</v>
      </c>
      <c r="AY74" s="99"/>
      <c r="AZ74" s="99"/>
      <c r="BA74" s="99"/>
      <c r="BB74" s="100"/>
      <c r="BC74" s="98" t="s">
        <v>62</v>
      </c>
      <c r="BD74" s="99"/>
      <c r="BE74" s="99"/>
      <c r="BF74" s="99"/>
      <c r="BG74" s="99"/>
      <c r="BH74" s="99"/>
      <c r="BI74" s="100"/>
      <c r="BJ74" s="98" t="s">
        <v>62</v>
      </c>
      <c r="BK74" s="99"/>
      <c r="BL74" s="99"/>
      <c r="BM74" s="99"/>
      <c r="BN74" s="99"/>
      <c r="BO74" s="100"/>
      <c r="BP74" s="95">
        <f>BP75+BP77+BP78+BP79+BP80</f>
        <v>897637.87</v>
      </c>
      <c r="BQ74" s="96"/>
      <c r="BR74" s="96"/>
      <c r="BS74" s="96"/>
      <c r="BT74" s="96"/>
      <c r="BU74" s="96"/>
      <c r="BV74" s="96"/>
      <c r="BW74" s="97"/>
      <c r="BX74" s="95">
        <f>BX75+BX77+BX78+BX79+BX80</f>
        <v>894800</v>
      </c>
      <c r="BY74" s="96"/>
      <c r="BZ74" s="96"/>
      <c r="CA74" s="96"/>
      <c r="CB74" s="96"/>
      <c r="CC74" s="96"/>
      <c r="CD74" s="96"/>
      <c r="CE74" s="97"/>
      <c r="CF74" s="95">
        <f>CF75+CF77+CF78+CF79+CF80</f>
        <v>908400</v>
      </c>
      <c r="CG74" s="96"/>
      <c r="CH74" s="96"/>
      <c r="CI74" s="96"/>
      <c r="CJ74" s="96"/>
      <c r="CK74" s="96"/>
      <c r="CL74" s="96"/>
      <c r="CM74" s="97"/>
      <c r="CN74" s="53"/>
      <c r="CO74" s="54"/>
      <c r="CP74" s="54"/>
      <c r="CQ74" s="54"/>
      <c r="CR74" s="54"/>
      <c r="CS74" s="54"/>
      <c r="CT74" s="54"/>
      <c r="CU74" s="210"/>
    </row>
    <row r="75" spans="1:100">
      <c r="A75" s="137" t="s">
        <v>67</v>
      </c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8"/>
      <c r="AX75" s="64" t="s">
        <v>127</v>
      </c>
      <c r="AY75" s="65"/>
      <c r="AZ75" s="65"/>
      <c r="BA75" s="65"/>
      <c r="BB75" s="66"/>
      <c r="BC75" s="70" t="s">
        <v>128</v>
      </c>
      <c r="BD75" s="65"/>
      <c r="BE75" s="65"/>
      <c r="BF75" s="65"/>
      <c r="BG75" s="65"/>
      <c r="BH75" s="65"/>
      <c r="BI75" s="66"/>
      <c r="BJ75" s="70" t="s">
        <v>129</v>
      </c>
      <c r="BK75" s="65"/>
      <c r="BL75" s="65"/>
      <c r="BM75" s="65"/>
      <c r="BN75" s="65"/>
      <c r="BO75" s="66"/>
      <c r="BP75" s="162">
        <f>675500+3066.23</f>
        <v>678566.23</v>
      </c>
      <c r="BQ75" s="163"/>
      <c r="BR75" s="163"/>
      <c r="BS75" s="163"/>
      <c r="BT75" s="163"/>
      <c r="BU75" s="163"/>
      <c r="BV75" s="163"/>
      <c r="BW75" s="164"/>
      <c r="BX75" s="162">
        <v>675700</v>
      </c>
      <c r="BY75" s="163"/>
      <c r="BZ75" s="163"/>
      <c r="CA75" s="163"/>
      <c r="CB75" s="163"/>
      <c r="CC75" s="163"/>
      <c r="CD75" s="163"/>
      <c r="CE75" s="164"/>
      <c r="CF75" s="162">
        <v>686200</v>
      </c>
      <c r="CG75" s="163"/>
      <c r="CH75" s="163"/>
      <c r="CI75" s="163"/>
      <c r="CJ75" s="163"/>
      <c r="CK75" s="163"/>
      <c r="CL75" s="163"/>
      <c r="CM75" s="164"/>
      <c r="CN75" s="113" t="s">
        <v>62</v>
      </c>
      <c r="CO75" s="114"/>
      <c r="CP75" s="114"/>
      <c r="CQ75" s="114"/>
      <c r="CR75" s="114"/>
      <c r="CS75" s="114"/>
      <c r="CT75" s="114"/>
      <c r="CU75" s="115"/>
    </row>
    <row r="76" spans="1:100">
      <c r="A76" s="120" t="s">
        <v>130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1"/>
      <c r="AX76" s="103"/>
      <c r="AY76" s="104"/>
      <c r="AZ76" s="104"/>
      <c r="BA76" s="104"/>
      <c r="BB76" s="105"/>
      <c r="BC76" s="106"/>
      <c r="BD76" s="104"/>
      <c r="BE76" s="104"/>
      <c r="BF76" s="104"/>
      <c r="BG76" s="104"/>
      <c r="BH76" s="104"/>
      <c r="BI76" s="105"/>
      <c r="BJ76" s="106"/>
      <c r="BK76" s="104"/>
      <c r="BL76" s="104"/>
      <c r="BM76" s="104"/>
      <c r="BN76" s="104"/>
      <c r="BO76" s="105"/>
      <c r="BP76" s="192"/>
      <c r="BQ76" s="193"/>
      <c r="BR76" s="193"/>
      <c r="BS76" s="193"/>
      <c r="BT76" s="193"/>
      <c r="BU76" s="193"/>
      <c r="BV76" s="193"/>
      <c r="BW76" s="194"/>
      <c r="BX76" s="192"/>
      <c r="BY76" s="193"/>
      <c r="BZ76" s="193"/>
      <c r="CA76" s="193"/>
      <c r="CB76" s="193"/>
      <c r="CC76" s="193"/>
      <c r="CD76" s="193"/>
      <c r="CE76" s="194"/>
      <c r="CF76" s="192"/>
      <c r="CG76" s="193"/>
      <c r="CH76" s="193"/>
      <c r="CI76" s="193"/>
      <c r="CJ76" s="193"/>
      <c r="CK76" s="193"/>
      <c r="CL76" s="193"/>
      <c r="CM76" s="194"/>
      <c r="CN76" s="116"/>
      <c r="CO76" s="117"/>
      <c r="CP76" s="117"/>
      <c r="CQ76" s="117"/>
      <c r="CR76" s="117"/>
      <c r="CS76" s="117"/>
      <c r="CT76" s="117"/>
      <c r="CU76" s="118"/>
    </row>
    <row r="77" spans="1:100" ht="12.95" customHeight="1">
      <c r="A77" s="139" t="s">
        <v>131</v>
      </c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40"/>
      <c r="AX77" s="57" t="s">
        <v>132</v>
      </c>
      <c r="AY77" s="58"/>
      <c r="AZ77" s="58"/>
      <c r="BA77" s="58"/>
      <c r="BB77" s="58"/>
      <c r="BC77" s="58" t="s">
        <v>128</v>
      </c>
      <c r="BD77" s="58"/>
      <c r="BE77" s="58"/>
      <c r="BF77" s="58"/>
      <c r="BG77" s="58"/>
      <c r="BH77" s="58"/>
      <c r="BI77" s="58"/>
      <c r="BJ77" s="58" t="s">
        <v>133</v>
      </c>
      <c r="BK77" s="58"/>
      <c r="BL77" s="58"/>
      <c r="BM77" s="58"/>
      <c r="BN77" s="58"/>
      <c r="BO77" s="58"/>
      <c r="BP77" s="161">
        <v>15000</v>
      </c>
      <c r="BQ77" s="161"/>
      <c r="BR77" s="161"/>
      <c r="BS77" s="161"/>
      <c r="BT77" s="161"/>
      <c r="BU77" s="161"/>
      <c r="BV77" s="161"/>
      <c r="BW77" s="161"/>
      <c r="BX77" s="161">
        <v>15000</v>
      </c>
      <c r="BY77" s="161"/>
      <c r="BZ77" s="161"/>
      <c r="CA77" s="161"/>
      <c r="CB77" s="161"/>
      <c r="CC77" s="161"/>
      <c r="CD77" s="161"/>
      <c r="CE77" s="161"/>
      <c r="CF77" s="161">
        <v>15000</v>
      </c>
      <c r="CG77" s="161"/>
      <c r="CH77" s="161"/>
      <c r="CI77" s="161"/>
      <c r="CJ77" s="161"/>
      <c r="CK77" s="161"/>
      <c r="CL77" s="161"/>
      <c r="CM77" s="161"/>
      <c r="CN77" s="123" t="s">
        <v>62</v>
      </c>
      <c r="CO77" s="123"/>
      <c r="CP77" s="123"/>
      <c r="CQ77" s="123"/>
      <c r="CR77" s="123"/>
      <c r="CS77" s="123"/>
      <c r="CT77" s="123"/>
      <c r="CU77" s="124"/>
    </row>
    <row r="78" spans="1:100" ht="12.95" customHeight="1">
      <c r="A78" s="120" t="s">
        <v>134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0"/>
      <c r="AV78" s="120"/>
      <c r="AW78" s="121"/>
      <c r="AX78" s="57" t="s">
        <v>135</v>
      </c>
      <c r="AY78" s="58"/>
      <c r="AZ78" s="58"/>
      <c r="BA78" s="58"/>
      <c r="BB78" s="58"/>
      <c r="BC78" s="58" t="s">
        <v>136</v>
      </c>
      <c r="BD78" s="58"/>
      <c r="BE78" s="58"/>
      <c r="BF78" s="58"/>
      <c r="BG78" s="58"/>
      <c r="BH78" s="58"/>
      <c r="BI78" s="58"/>
      <c r="BJ78" s="67" t="s">
        <v>62</v>
      </c>
      <c r="BK78" s="68"/>
      <c r="BL78" s="68"/>
      <c r="BM78" s="68"/>
      <c r="BN78" s="68"/>
      <c r="BO78" s="69"/>
      <c r="BP78" s="161"/>
      <c r="BQ78" s="161"/>
      <c r="BR78" s="161"/>
      <c r="BS78" s="161"/>
      <c r="BT78" s="161"/>
      <c r="BU78" s="161"/>
      <c r="BV78" s="161"/>
      <c r="BW78" s="161"/>
      <c r="BX78" s="161"/>
      <c r="BY78" s="161"/>
      <c r="BZ78" s="161"/>
      <c r="CA78" s="161"/>
      <c r="CB78" s="161"/>
      <c r="CC78" s="161"/>
      <c r="CD78" s="161"/>
      <c r="CE78" s="161"/>
      <c r="CF78" s="161"/>
      <c r="CG78" s="161"/>
      <c r="CH78" s="161"/>
      <c r="CI78" s="161"/>
      <c r="CJ78" s="161"/>
      <c r="CK78" s="161"/>
      <c r="CL78" s="161"/>
      <c r="CM78" s="161"/>
      <c r="CN78" s="123" t="s">
        <v>62</v>
      </c>
      <c r="CO78" s="123"/>
      <c r="CP78" s="123"/>
      <c r="CQ78" s="123"/>
      <c r="CR78" s="123"/>
      <c r="CS78" s="123"/>
      <c r="CT78" s="123"/>
      <c r="CU78" s="124"/>
    </row>
    <row r="79" spans="1:100">
      <c r="A79" s="125" t="s">
        <v>137</v>
      </c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6"/>
      <c r="AX79" s="127" t="s">
        <v>138</v>
      </c>
      <c r="AY79" s="68"/>
      <c r="AZ79" s="68"/>
      <c r="BA79" s="68"/>
      <c r="BB79" s="69"/>
      <c r="BC79" s="67" t="s">
        <v>139</v>
      </c>
      <c r="BD79" s="68"/>
      <c r="BE79" s="68"/>
      <c r="BF79" s="68"/>
      <c r="BG79" s="68"/>
      <c r="BH79" s="68"/>
      <c r="BI79" s="69"/>
      <c r="BJ79" s="67" t="s">
        <v>62</v>
      </c>
      <c r="BK79" s="68"/>
      <c r="BL79" s="68"/>
      <c r="BM79" s="68"/>
      <c r="BN79" s="68"/>
      <c r="BO79" s="69"/>
      <c r="BP79" s="189"/>
      <c r="BQ79" s="190"/>
      <c r="BR79" s="190"/>
      <c r="BS79" s="190"/>
      <c r="BT79" s="190"/>
      <c r="BU79" s="190"/>
      <c r="BV79" s="190"/>
      <c r="BW79" s="191"/>
      <c r="BX79" s="189"/>
      <c r="BY79" s="190"/>
      <c r="BZ79" s="190"/>
      <c r="CA79" s="190"/>
      <c r="CB79" s="190"/>
      <c r="CC79" s="190"/>
      <c r="CD79" s="190"/>
      <c r="CE79" s="191"/>
      <c r="CF79" s="189"/>
      <c r="CG79" s="190"/>
      <c r="CH79" s="190"/>
      <c r="CI79" s="190"/>
      <c r="CJ79" s="190"/>
      <c r="CK79" s="190"/>
      <c r="CL79" s="190"/>
      <c r="CM79" s="191"/>
      <c r="CN79" s="131"/>
      <c r="CO79" s="132"/>
      <c r="CP79" s="132"/>
      <c r="CQ79" s="132"/>
      <c r="CR79" s="132"/>
      <c r="CS79" s="132"/>
      <c r="CT79" s="132"/>
      <c r="CU79" s="133"/>
    </row>
    <row r="80" spans="1:100">
      <c r="A80" s="134" t="s">
        <v>140</v>
      </c>
      <c r="B80" s="135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5"/>
      <c r="AU80" s="135"/>
      <c r="AV80" s="135"/>
      <c r="AW80" s="136"/>
      <c r="AX80" s="64" t="s">
        <v>141</v>
      </c>
      <c r="AY80" s="65"/>
      <c r="AZ80" s="65"/>
      <c r="BA80" s="65"/>
      <c r="BB80" s="66"/>
      <c r="BC80" s="70" t="s">
        <v>142</v>
      </c>
      <c r="BD80" s="65"/>
      <c r="BE80" s="65"/>
      <c r="BF80" s="65"/>
      <c r="BG80" s="65"/>
      <c r="BH80" s="65"/>
      <c r="BI80" s="66"/>
      <c r="BJ80" s="70" t="s">
        <v>62</v>
      </c>
      <c r="BK80" s="65"/>
      <c r="BL80" s="65"/>
      <c r="BM80" s="65"/>
      <c r="BN80" s="65"/>
      <c r="BO80" s="66"/>
      <c r="BP80" s="162">
        <f>BP82</f>
        <v>204071.64</v>
      </c>
      <c r="BQ80" s="163"/>
      <c r="BR80" s="163"/>
      <c r="BS80" s="163"/>
      <c r="BT80" s="163"/>
      <c r="BU80" s="163"/>
      <c r="BV80" s="163"/>
      <c r="BW80" s="164"/>
      <c r="BX80" s="162">
        <f>BX82</f>
        <v>204100</v>
      </c>
      <c r="BY80" s="163"/>
      <c r="BZ80" s="163"/>
      <c r="CA80" s="163"/>
      <c r="CB80" s="163"/>
      <c r="CC80" s="163"/>
      <c r="CD80" s="163"/>
      <c r="CE80" s="164"/>
      <c r="CF80" s="162">
        <f>CF82</f>
        <v>207200</v>
      </c>
      <c r="CG80" s="163"/>
      <c r="CH80" s="163"/>
      <c r="CI80" s="163"/>
      <c r="CJ80" s="163"/>
      <c r="CK80" s="163"/>
      <c r="CL80" s="163"/>
      <c r="CM80" s="164"/>
      <c r="CN80" s="113" t="s">
        <v>62</v>
      </c>
      <c r="CO80" s="114"/>
      <c r="CP80" s="114"/>
      <c r="CQ80" s="114"/>
      <c r="CR80" s="114"/>
      <c r="CS80" s="114"/>
      <c r="CT80" s="114"/>
      <c r="CU80" s="115"/>
    </row>
    <row r="81" spans="1:99">
      <c r="A81" s="120" t="s">
        <v>143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20"/>
      <c r="AO81" s="120"/>
      <c r="AP81" s="120"/>
      <c r="AQ81" s="120"/>
      <c r="AR81" s="120"/>
      <c r="AS81" s="120"/>
      <c r="AT81" s="120"/>
      <c r="AU81" s="120"/>
      <c r="AV81" s="120"/>
      <c r="AW81" s="120"/>
      <c r="AX81" s="103"/>
      <c r="AY81" s="104"/>
      <c r="AZ81" s="104"/>
      <c r="BA81" s="104"/>
      <c r="BB81" s="105"/>
      <c r="BC81" s="106"/>
      <c r="BD81" s="104"/>
      <c r="BE81" s="104"/>
      <c r="BF81" s="104"/>
      <c r="BG81" s="104"/>
      <c r="BH81" s="104"/>
      <c r="BI81" s="105"/>
      <c r="BJ81" s="106"/>
      <c r="BK81" s="104"/>
      <c r="BL81" s="104"/>
      <c r="BM81" s="104"/>
      <c r="BN81" s="104"/>
      <c r="BO81" s="105"/>
      <c r="BP81" s="192"/>
      <c r="BQ81" s="193"/>
      <c r="BR81" s="193"/>
      <c r="BS81" s="193"/>
      <c r="BT81" s="193"/>
      <c r="BU81" s="193"/>
      <c r="BV81" s="193"/>
      <c r="BW81" s="194"/>
      <c r="BX81" s="192"/>
      <c r="BY81" s="193"/>
      <c r="BZ81" s="193"/>
      <c r="CA81" s="193"/>
      <c r="CB81" s="193"/>
      <c r="CC81" s="193"/>
      <c r="CD81" s="193"/>
      <c r="CE81" s="194"/>
      <c r="CF81" s="192"/>
      <c r="CG81" s="193"/>
      <c r="CH81" s="193"/>
      <c r="CI81" s="193"/>
      <c r="CJ81" s="193"/>
      <c r="CK81" s="193"/>
      <c r="CL81" s="193"/>
      <c r="CM81" s="194"/>
      <c r="CN81" s="116"/>
      <c r="CO81" s="117"/>
      <c r="CP81" s="117"/>
      <c r="CQ81" s="117"/>
      <c r="CR81" s="117"/>
      <c r="CS81" s="117"/>
      <c r="CT81" s="117"/>
      <c r="CU81" s="118"/>
    </row>
    <row r="82" spans="1:99">
      <c r="A82" s="102" t="s">
        <v>67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64" t="s">
        <v>144</v>
      </c>
      <c r="AY82" s="65"/>
      <c r="AZ82" s="65"/>
      <c r="BA82" s="65"/>
      <c r="BB82" s="66"/>
      <c r="BC82" s="70" t="s">
        <v>142</v>
      </c>
      <c r="BD82" s="65"/>
      <c r="BE82" s="65"/>
      <c r="BF82" s="65"/>
      <c r="BG82" s="65"/>
      <c r="BH82" s="65"/>
      <c r="BI82" s="66"/>
      <c r="BJ82" s="70" t="s">
        <v>145</v>
      </c>
      <c r="BK82" s="65"/>
      <c r="BL82" s="65"/>
      <c r="BM82" s="65"/>
      <c r="BN82" s="65"/>
      <c r="BO82" s="66"/>
      <c r="BP82" s="162">
        <f>204000+71.64</f>
        <v>204071.64</v>
      </c>
      <c r="BQ82" s="163"/>
      <c r="BR82" s="163"/>
      <c r="BS82" s="163"/>
      <c r="BT82" s="163"/>
      <c r="BU82" s="163"/>
      <c r="BV82" s="163"/>
      <c r="BW82" s="164"/>
      <c r="BX82" s="162">
        <v>204100</v>
      </c>
      <c r="BY82" s="163"/>
      <c r="BZ82" s="163"/>
      <c r="CA82" s="163"/>
      <c r="CB82" s="163"/>
      <c r="CC82" s="163"/>
      <c r="CD82" s="163"/>
      <c r="CE82" s="164"/>
      <c r="CF82" s="162">
        <v>207200</v>
      </c>
      <c r="CG82" s="163"/>
      <c r="CH82" s="163"/>
      <c r="CI82" s="163"/>
      <c r="CJ82" s="163"/>
      <c r="CK82" s="163"/>
      <c r="CL82" s="163"/>
      <c r="CM82" s="164"/>
      <c r="CN82" s="113" t="s">
        <v>62</v>
      </c>
      <c r="CO82" s="114"/>
      <c r="CP82" s="114"/>
      <c r="CQ82" s="114"/>
      <c r="CR82" s="114"/>
      <c r="CS82" s="114"/>
      <c r="CT82" s="114"/>
      <c r="CU82" s="115"/>
    </row>
    <row r="83" spans="1:99">
      <c r="A83" s="119" t="s">
        <v>146</v>
      </c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03"/>
      <c r="AY83" s="104"/>
      <c r="AZ83" s="104"/>
      <c r="BA83" s="104"/>
      <c r="BB83" s="105"/>
      <c r="BC83" s="106"/>
      <c r="BD83" s="104"/>
      <c r="BE83" s="104"/>
      <c r="BF83" s="104"/>
      <c r="BG83" s="104"/>
      <c r="BH83" s="104"/>
      <c r="BI83" s="105"/>
      <c r="BJ83" s="106"/>
      <c r="BK83" s="104"/>
      <c r="BL83" s="104"/>
      <c r="BM83" s="104"/>
      <c r="BN83" s="104"/>
      <c r="BO83" s="105"/>
      <c r="BP83" s="192"/>
      <c r="BQ83" s="193"/>
      <c r="BR83" s="193"/>
      <c r="BS83" s="193"/>
      <c r="BT83" s="193"/>
      <c r="BU83" s="193"/>
      <c r="BV83" s="193"/>
      <c r="BW83" s="194"/>
      <c r="BX83" s="192"/>
      <c r="BY83" s="193"/>
      <c r="BZ83" s="193"/>
      <c r="CA83" s="193"/>
      <c r="CB83" s="193"/>
      <c r="CC83" s="193"/>
      <c r="CD83" s="193"/>
      <c r="CE83" s="194"/>
      <c r="CF83" s="192"/>
      <c r="CG83" s="193"/>
      <c r="CH83" s="193"/>
      <c r="CI83" s="193"/>
      <c r="CJ83" s="193"/>
      <c r="CK83" s="193"/>
      <c r="CL83" s="193"/>
      <c r="CM83" s="194"/>
      <c r="CN83" s="116"/>
      <c r="CO83" s="117"/>
      <c r="CP83" s="117"/>
      <c r="CQ83" s="117"/>
      <c r="CR83" s="117"/>
      <c r="CS83" s="117"/>
      <c r="CT83" s="117"/>
      <c r="CU83" s="118"/>
    </row>
    <row r="84" spans="1:99" ht="13.5" customHeight="1">
      <c r="A84" s="48" t="s">
        <v>147</v>
      </c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9"/>
      <c r="AX84" s="222" t="s">
        <v>148</v>
      </c>
      <c r="AY84" s="223"/>
      <c r="AZ84" s="223"/>
      <c r="BA84" s="223"/>
      <c r="BB84" s="223"/>
      <c r="BC84" s="223" t="s">
        <v>149</v>
      </c>
      <c r="BD84" s="223"/>
      <c r="BE84" s="223"/>
      <c r="BF84" s="223"/>
      <c r="BG84" s="223"/>
      <c r="BH84" s="223"/>
      <c r="BI84" s="223"/>
      <c r="BJ84" s="223" t="s">
        <v>62</v>
      </c>
      <c r="BK84" s="223"/>
      <c r="BL84" s="223"/>
      <c r="BM84" s="223"/>
      <c r="BN84" s="223"/>
      <c r="BO84" s="223"/>
      <c r="BP84" s="224">
        <f>BP85+BP87+BP89</f>
        <v>936690</v>
      </c>
      <c r="BQ84" s="224"/>
      <c r="BR84" s="224"/>
      <c r="BS84" s="224"/>
      <c r="BT84" s="224"/>
      <c r="BU84" s="224"/>
      <c r="BV84" s="224"/>
      <c r="BW84" s="224"/>
      <c r="BX84" s="224">
        <f t="shared" ref="BX84" si="22">BX85+BX87+BX89</f>
        <v>924200</v>
      </c>
      <c r="BY84" s="224"/>
      <c r="BZ84" s="224"/>
      <c r="CA84" s="224"/>
      <c r="CB84" s="224"/>
      <c r="CC84" s="224"/>
      <c r="CD84" s="224"/>
      <c r="CE84" s="224"/>
      <c r="CF84" s="224">
        <f t="shared" ref="CF84" si="23">CF85+CF87+CF89</f>
        <v>924200</v>
      </c>
      <c r="CG84" s="224"/>
      <c r="CH84" s="224"/>
      <c r="CI84" s="224"/>
      <c r="CJ84" s="224"/>
      <c r="CK84" s="224"/>
      <c r="CL84" s="224"/>
      <c r="CM84" s="224"/>
      <c r="CN84" s="225" t="s">
        <v>62</v>
      </c>
      <c r="CO84" s="225"/>
      <c r="CP84" s="225"/>
      <c r="CQ84" s="225"/>
      <c r="CR84" s="225"/>
      <c r="CS84" s="225"/>
      <c r="CT84" s="225"/>
      <c r="CU84" s="226"/>
    </row>
    <row r="85" spans="1:99">
      <c r="A85" s="137" t="s">
        <v>116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8"/>
      <c r="AX85" s="64" t="s">
        <v>150</v>
      </c>
      <c r="AY85" s="65"/>
      <c r="AZ85" s="65"/>
      <c r="BA85" s="65"/>
      <c r="BB85" s="66"/>
      <c r="BC85" s="70" t="s">
        <v>151</v>
      </c>
      <c r="BD85" s="65"/>
      <c r="BE85" s="65"/>
      <c r="BF85" s="65"/>
      <c r="BG85" s="65"/>
      <c r="BH85" s="65"/>
      <c r="BI85" s="66"/>
      <c r="BJ85" s="70" t="s">
        <v>152</v>
      </c>
      <c r="BK85" s="65"/>
      <c r="BL85" s="65"/>
      <c r="BM85" s="65"/>
      <c r="BN85" s="65"/>
      <c r="BO85" s="66"/>
      <c r="BP85" s="162">
        <f>924200+12490</f>
        <v>936690</v>
      </c>
      <c r="BQ85" s="163"/>
      <c r="BR85" s="163"/>
      <c r="BS85" s="163"/>
      <c r="BT85" s="163"/>
      <c r="BU85" s="163"/>
      <c r="BV85" s="163"/>
      <c r="BW85" s="164"/>
      <c r="BX85" s="162">
        <v>924200</v>
      </c>
      <c r="BY85" s="163"/>
      <c r="BZ85" s="163"/>
      <c r="CA85" s="163"/>
      <c r="CB85" s="163"/>
      <c r="CC85" s="163"/>
      <c r="CD85" s="163"/>
      <c r="CE85" s="164"/>
      <c r="CF85" s="162">
        <v>924200</v>
      </c>
      <c r="CG85" s="163"/>
      <c r="CH85" s="163"/>
      <c r="CI85" s="163"/>
      <c r="CJ85" s="163"/>
      <c r="CK85" s="163"/>
      <c r="CL85" s="163"/>
      <c r="CM85" s="164"/>
      <c r="CN85" s="113" t="s">
        <v>62</v>
      </c>
      <c r="CO85" s="114"/>
      <c r="CP85" s="114"/>
      <c r="CQ85" s="114"/>
      <c r="CR85" s="114"/>
      <c r="CS85" s="114"/>
      <c r="CT85" s="114"/>
      <c r="CU85" s="115"/>
    </row>
    <row r="86" spans="1:99">
      <c r="A86" s="120" t="s">
        <v>153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20"/>
      <c r="AL86" s="120"/>
      <c r="AM86" s="120"/>
      <c r="AN86" s="120"/>
      <c r="AO86" s="120"/>
      <c r="AP86" s="120"/>
      <c r="AQ86" s="120"/>
      <c r="AR86" s="120"/>
      <c r="AS86" s="120"/>
      <c r="AT86" s="120"/>
      <c r="AU86" s="120"/>
      <c r="AV86" s="120"/>
      <c r="AW86" s="120"/>
      <c r="AX86" s="103"/>
      <c r="AY86" s="104"/>
      <c r="AZ86" s="104"/>
      <c r="BA86" s="104"/>
      <c r="BB86" s="105"/>
      <c r="BC86" s="106"/>
      <c r="BD86" s="104"/>
      <c r="BE86" s="104"/>
      <c r="BF86" s="104"/>
      <c r="BG86" s="104"/>
      <c r="BH86" s="104"/>
      <c r="BI86" s="105"/>
      <c r="BJ86" s="106"/>
      <c r="BK86" s="104"/>
      <c r="BL86" s="104"/>
      <c r="BM86" s="104"/>
      <c r="BN86" s="104"/>
      <c r="BO86" s="105"/>
      <c r="BP86" s="192"/>
      <c r="BQ86" s="193"/>
      <c r="BR86" s="193"/>
      <c r="BS86" s="193"/>
      <c r="BT86" s="193"/>
      <c r="BU86" s="193"/>
      <c r="BV86" s="193"/>
      <c r="BW86" s="194"/>
      <c r="BX86" s="192"/>
      <c r="BY86" s="193"/>
      <c r="BZ86" s="193"/>
      <c r="CA86" s="193"/>
      <c r="CB86" s="193"/>
      <c r="CC86" s="193"/>
      <c r="CD86" s="193"/>
      <c r="CE86" s="194"/>
      <c r="CF86" s="192"/>
      <c r="CG86" s="193"/>
      <c r="CH86" s="193"/>
      <c r="CI86" s="193"/>
      <c r="CJ86" s="193"/>
      <c r="CK86" s="193"/>
      <c r="CL86" s="193"/>
      <c r="CM86" s="194"/>
      <c r="CN86" s="116"/>
      <c r="CO86" s="117"/>
      <c r="CP86" s="117"/>
      <c r="CQ86" s="117"/>
      <c r="CR86" s="117"/>
      <c r="CS86" s="117"/>
      <c r="CT86" s="117"/>
      <c r="CU86" s="118"/>
    </row>
    <row r="87" spans="1:99" ht="6.75" customHeight="1">
      <c r="A87" s="182" t="s">
        <v>154</v>
      </c>
      <c r="B87" s="182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182"/>
      <c r="AT87" s="182"/>
      <c r="AU87" s="182"/>
      <c r="AV87" s="182"/>
      <c r="AW87" s="183"/>
      <c r="AX87" s="64" t="s">
        <v>155</v>
      </c>
      <c r="AY87" s="65"/>
      <c r="AZ87" s="65"/>
      <c r="BA87" s="65"/>
      <c r="BB87" s="66"/>
      <c r="BC87" s="70" t="s">
        <v>156</v>
      </c>
      <c r="BD87" s="65"/>
      <c r="BE87" s="65"/>
      <c r="BF87" s="65"/>
      <c r="BG87" s="65"/>
      <c r="BH87" s="65"/>
      <c r="BI87" s="66"/>
      <c r="BJ87" s="70" t="s">
        <v>152</v>
      </c>
      <c r="BK87" s="65"/>
      <c r="BL87" s="65"/>
      <c r="BM87" s="65"/>
      <c r="BN87" s="65"/>
      <c r="BO87" s="66"/>
      <c r="BP87" s="74"/>
      <c r="BQ87" s="75"/>
      <c r="BR87" s="75"/>
      <c r="BS87" s="75"/>
      <c r="BT87" s="75"/>
      <c r="BU87" s="75"/>
      <c r="BV87" s="75"/>
      <c r="BW87" s="76"/>
      <c r="BX87" s="74"/>
      <c r="BY87" s="75"/>
      <c r="BZ87" s="75"/>
      <c r="CA87" s="75"/>
      <c r="CB87" s="75"/>
      <c r="CC87" s="75"/>
      <c r="CD87" s="75"/>
      <c r="CE87" s="76"/>
      <c r="CF87" s="74"/>
      <c r="CG87" s="75"/>
      <c r="CH87" s="75"/>
      <c r="CI87" s="75"/>
      <c r="CJ87" s="75"/>
      <c r="CK87" s="75"/>
      <c r="CL87" s="75"/>
      <c r="CM87" s="76"/>
      <c r="CN87" s="113" t="s">
        <v>62</v>
      </c>
      <c r="CO87" s="114"/>
      <c r="CP87" s="114"/>
      <c r="CQ87" s="114"/>
      <c r="CR87" s="114"/>
      <c r="CS87" s="114"/>
      <c r="CT87" s="114"/>
      <c r="CU87" s="115"/>
    </row>
    <row r="88" spans="1:99">
      <c r="A88" s="184"/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  <c r="AR88" s="184"/>
      <c r="AS88" s="184"/>
      <c r="AT88" s="184"/>
      <c r="AU88" s="184"/>
      <c r="AV88" s="184"/>
      <c r="AW88" s="185"/>
      <c r="AX88" s="103"/>
      <c r="AY88" s="104"/>
      <c r="AZ88" s="104"/>
      <c r="BA88" s="104"/>
      <c r="BB88" s="105"/>
      <c r="BC88" s="106"/>
      <c r="BD88" s="104"/>
      <c r="BE88" s="104"/>
      <c r="BF88" s="104"/>
      <c r="BG88" s="104"/>
      <c r="BH88" s="104"/>
      <c r="BI88" s="105"/>
      <c r="BJ88" s="106"/>
      <c r="BK88" s="104"/>
      <c r="BL88" s="104"/>
      <c r="BM88" s="104"/>
      <c r="BN88" s="104"/>
      <c r="BO88" s="105"/>
      <c r="BP88" s="186"/>
      <c r="BQ88" s="187"/>
      <c r="BR88" s="187"/>
      <c r="BS88" s="187"/>
      <c r="BT88" s="187"/>
      <c r="BU88" s="187"/>
      <c r="BV88" s="187"/>
      <c r="BW88" s="188"/>
      <c r="BX88" s="186"/>
      <c r="BY88" s="187"/>
      <c r="BZ88" s="187"/>
      <c r="CA88" s="187"/>
      <c r="CB88" s="187"/>
      <c r="CC88" s="187"/>
      <c r="CD88" s="187"/>
      <c r="CE88" s="188"/>
      <c r="CF88" s="186"/>
      <c r="CG88" s="187"/>
      <c r="CH88" s="187"/>
      <c r="CI88" s="187"/>
      <c r="CJ88" s="187"/>
      <c r="CK88" s="187"/>
      <c r="CL88" s="187"/>
      <c r="CM88" s="188"/>
      <c r="CN88" s="116"/>
      <c r="CO88" s="117"/>
      <c r="CP88" s="117"/>
      <c r="CQ88" s="117"/>
      <c r="CR88" s="117"/>
      <c r="CS88" s="117"/>
      <c r="CT88" s="117"/>
      <c r="CU88" s="118"/>
    </row>
    <row r="89" spans="1:99" ht="12.95" customHeight="1">
      <c r="A89" s="125" t="s">
        <v>157</v>
      </c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57" t="s">
        <v>158</v>
      </c>
      <c r="AY89" s="58"/>
      <c r="AZ89" s="58"/>
      <c r="BA89" s="58"/>
      <c r="BB89" s="58"/>
      <c r="BC89" s="58" t="s">
        <v>159</v>
      </c>
      <c r="BD89" s="58"/>
      <c r="BE89" s="58"/>
      <c r="BF89" s="58"/>
      <c r="BG89" s="58"/>
      <c r="BH89" s="58"/>
      <c r="BI89" s="58"/>
      <c r="BJ89" s="58" t="s">
        <v>160</v>
      </c>
      <c r="BK89" s="58"/>
      <c r="BL89" s="58"/>
      <c r="BM89" s="58"/>
      <c r="BN89" s="58"/>
      <c r="BO89" s="58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0"/>
      <c r="CM89" s="60"/>
      <c r="CN89" s="123" t="s">
        <v>62</v>
      </c>
      <c r="CO89" s="123"/>
      <c r="CP89" s="123"/>
      <c r="CQ89" s="123"/>
      <c r="CR89" s="123"/>
      <c r="CS89" s="123"/>
      <c r="CT89" s="123"/>
      <c r="CU89" s="124"/>
    </row>
    <row r="90" spans="1:99" ht="12.95" customHeight="1">
      <c r="A90" s="48" t="s">
        <v>161</v>
      </c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9"/>
      <c r="AX90" s="92" t="s">
        <v>162</v>
      </c>
      <c r="AY90" s="93"/>
      <c r="AZ90" s="93"/>
      <c r="BA90" s="93"/>
      <c r="BB90" s="93"/>
      <c r="BC90" s="93" t="s">
        <v>62</v>
      </c>
      <c r="BD90" s="93"/>
      <c r="BE90" s="93"/>
      <c r="BF90" s="93"/>
      <c r="BG90" s="93"/>
      <c r="BH90" s="93"/>
      <c r="BI90" s="93"/>
      <c r="BJ90" s="93"/>
      <c r="BK90" s="93"/>
      <c r="BL90" s="93"/>
      <c r="BM90" s="93"/>
      <c r="BN90" s="93"/>
      <c r="BO90" s="93"/>
      <c r="BP90" s="94">
        <f>BP91+BP105</f>
        <v>4835085.57</v>
      </c>
      <c r="BQ90" s="94"/>
      <c r="BR90" s="94"/>
      <c r="BS90" s="94"/>
      <c r="BT90" s="94"/>
      <c r="BU90" s="94"/>
      <c r="BV90" s="94"/>
      <c r="BW90" s="94"/>
      <c r="BX90" s="94">
        <f t="shared" ref="BX90" si="24">BX91+BX105</f>
        <v>4743100</v>
      </c>
      <c r="BY90" s="94"/>
      <c r="BZ90" s="94"/>
      <c r="CA90" s="94"/>
      <c r="CB90" s="94"/>
      <c r="CC90" s="94"/>
      <c r="CD90" s="94"/>
      <c r="CE90" s="94"/>
      <c r="CF90" s="94">
        <f t="shared" ref="CF90" si="25">CF91+CF105</f>
        <v>4721500</v>
      </c>
      <c r="CG90" s="94"/>
      <c r="CH90" s="94"/>
      <c r="CI90" s="94"/>
      <c r="CJ90" s="94"/>
      <c r="CK90" s="94"/>
      <c r="CL90" s="94"/>
      <c r="CM90" s="94"/>
      <c r="CN90" s="53"/>
      <c r="CO90" s="54"/>
      <c r="CP90" s="54"/>
      <c r="CQ90" s="54"/>
      <c r="CR90" s="54"/>
      <c r="CS90" s="54"/>
      <c r="CT90" s="54"/>
      <c r="CU90" s="55"/>
    </row>
    <row r="91" spans="1:99" ht="12.95" customHeight="1">
      <c r="A91" s="203" t="s">
        <v>163</v>
      </c>
      <c r="B91" s="203"/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K91" s="203"/>
      <c r="AL91" s="203"/>
      <c r="AM91" s="203"/>
      <c r="AN91" s="203"/>
      <c r="AO91" s="203"/>
      <c r="AP91" s="203"/>
      <c r="AQ91" s="203"/>
      <c r="AR91" s="203"/>
      <c r="AS91" s="203"/>
      <c r="AT91" s="203"/>
      <c r="AU91" s="203"/>
      <c r="AV91" s="203"/>
      <c r="AW91" s="204"/>
      <c r="AX91" s="205" t="s">
        <v>164</v>
      </c>
      <c r="AY91" s="206"/>
      <c r="AZ91" s="206"/>
      <c r="BA91" s="206"/>
      <c r="BB91" s="206"/>
      <c r="BC91" s="206" t="s">
        <v>165</v>
      </c>
      <c r="BD91" s="206"/>
      <c r="BE91" s="206"/>
      <c r="BF91" s="206"/>
      <c r="BG91" s="206"/>
      <c r="BH91" s="206"/>
      <c r="BI91" s="206"/>
      <c r="BJ91" s="206"/>
      <c r="BK91" s="206"/>
      <c r="BL91" s="206"/>
      <c r="BM91" s="206"/>
      <c r="BN91" s="206"/>
      <c r="BO91" s="206"/>
      <c r="BP91" s="196">
        <f>BP92+BP93+BP94+BP95+BP96+BP97+BP98+BP99+BP100+BP101+BP102+BP103+BP104</f>
        <v>948785.57000000007</v>
      </c>
      <c r="BQ91" s="196"/>
      <c r="BR91" s="196"/>
      <c r="BS91" s="196"/>
      <c r="BT91" s="196"/>
      <c r="BU91" s="196"/>
      <c r="BV91" s="196"/>
      <c r="BW91" s="196"/>
      <c r="BX91" s="196">
        <f t="shared" ref="BX91" si="26">BX92+BX93+BX94+BX95+BX96+BX97+BX98+BX99+BX100+BX101+BX102+BX103+BX104</f>
        <v>856800</v>
      </c>
      <c r="BY91" s="196"/>
      <c r="BZ91" s="196"/>
      <c r="CA91" s="196"/>
      <c r="CB91" s="196"/>
      <c r="CC91" s="196"/>
      <c r="CD91" s="196"/>
      <c r="CE91" s="196"/>
      <c r="CF91" s="196">
        <f t="shared" ref="CF91" si="27">CF92+CF93+CF94+CF95+CF96+CF97+CF98+CF99+CF100+CF101+CF102+CF103+CF104</f>
        <v>835200</v>
      </c>
      <c r="CG91" s="196"/>
      <c r="CH91" s="196"/>
      <c r="CI91" s="196"/>
      <c r="CJ91" s="196"/>
      <c r="CK91" s="196"/>
      <c r="CL91" s="196"/>
      <c r="CM91" s="196"/>
      <c r="CN91" s="207"/>
      <c r="CO91" s="208"/>
      <c r="CP91" s="208"/>
      <c r="CQ91" s="208"/>
      <c r="CR91" s="208"/>
      <c r="CS91" s="208"/>
      <c r="CT91" s="208"/>
      <c r="CU91" s="209"/>
    </row>
    <row r="92" spans="1:99" ht="13.5" customHeight="1">
      <c r="A92" s="139" t="s">
        <v>166</v>
      </c>
      <c r="B92" s="139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/>
      <c r="AQ92" s="139"/>
      <c r="AR92" s="139"/>
      <c r="AS92" s="139"/>
      <c r="AT92" s="139"/>
      <c r="AU92" s="139"/>
      <c r="AV92" s="139"/>
      <c r="AW92" s="139"/>
      <c r="AX92" s="127" t="s">
        <v>167</v>
      </c>
      <c r="AY92" s="68"/>
      <c r="AZ92" s="68"/>
      <c r="BA92" s="68"/>
      <c r="BB92" s="69"/>
      <c r="BC92" s="58" t="s">
        <v>165</v>
      </c>
      <c r="BD92" s="58"/>
      <c r="BE92" s="58"/>
      <c r="BF92" s="58"/>
      <c r="BG92" s="58"/>
      <c r="BH92" s="58"/>
      <c r="BI92" s="58"/>
      <c r="BJ92" s="67" t="s">
        <v>168</v>
      </c>
      <c r="BK92" s="68"/>
      <c r="BL92" s="68"/>
      <c r="BM92" s="68"/>
      <c r="BN92" s="68"/>
      <c r="BO92" s="69"/>
      <c r="BP92" s="197"/>
      <c r="BQ92" s="198"/>
      <c r="BR92" s="198"/>
      <c r="BS92" s="198"/>
      <c r="BT92" s="198"/>
      <c r="BU92" s="198"/>
      <c r="BV92" s="198"/>
      <c r="BW92" s="199"/>
      <c r="BX92" s="197"/>
      <c r="BY92" s="198"/>
      <c r="BZ92" s="198"/>
      <c r="CA92" s="198"/>
      <c r="CB92" s="198"/>
      <c r="CC92" s="198"/>
      <c r="CD92" s="198"/>
      <c r="CE92" s="199"/>
      <c r="CF92" s="197"/>
      <c r="CG92" s="198"/>
      <c r="CH92" s="198"/>
      <c r="CI92" s="198"/>
      <c r="CJ92" s="198"/>
      <c r="CK92" s="198"/>
      <c r="CL92" s="198"/>
      <c r="CM92" s="199"/>
      <c r="CN92" s="61"/>
      <c r="CO92" s="62"/>
      <c r="CP92" s="62"/>
      <c r="CQ92" s="62"/>
      <c r="CR92" s="62"/>
      <c r="CS92" s="62"/>
      <c r="CT92" s="62"/>
      <c r="CU92" s="63"/>
    </row>
    <row r="93" spans="1:99" ht="12.95" customHeight="1">
      <c r="A93" s="56" t="s">
        <v>169</v>
      </c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64" t="s">
        <v>170</v>
      </c>
      <c r="AY93" s="65"/>
      <c r="AZ93" s="65"/>
      <c r="BA93" s="65"/>
      <c r="BB93" s="66"/>
      <c r="BC93" s="67" t="s">
        <v>165</v>
      </c>
      <c r="BD93" s="68"/>
      <c r="BE93" s="68"/>
      <c r="BF93" s="68"/>
      <c r="BG93" s="68"/>
      <c r="BH93" s="68"/>
      <c r="BI93" s="69"/>
      <c r="BJ93" s="70" t="s">
        <v>171</v>
      </c>
      <c r="BK93" s="65"/>
      <c r="BL93" s="65"/>
      <c r="BM93" s="65"/>
      <c r="BN93" s="65"/>
      <c r="BO93" s="66"/>
      <c r="BP93" s="74"/>
      <c r="BQ93" s="75"/>
      <c r="BR93" s="75"/>
      <c r="BS93" s="75"/>
      <c r="BT93" s="75"/>
      <c r="BU93" s="75"/>
      <c r="BV93" s="75"/>
      <c r="BW93" s="76"/>
      <c r="BX93" s="74"/>
      <c r="BY93" s="75"/>
      <c r="BZ93" s="75"/>
      <c r="CA93" s="75"/>
      <c r="CB93" s="75"/>
      <c r="CC93" s="75"/>
      <c r="CD93" s="75"/>
      <c r="CE93" s="76"/>
      <c r="CF93" s="74"/>
      <c r="CG93" s="75"/>
      <c r="CH93" s="75"/>
      <c r="CI93" s="75"/>
      <c r="CJ93" s="75"/>
      <c r="CK93" s="75"/>
      <c r="CL93" s="75"/>
      <c r="CM93" s="76"/>
      <c r="CN93" s="77"/>
      <c r="CO93" s="78"/>
      <c r="CP93" s="78"/>
      <c r="CQ93" s="78"/>
      <c r="CR93" s="78"/>
      <c r="CS93" s="78"/>
      <c r="CT93" s="78"/>
      <c r="CU93" s="79"/>
    </row>
    <row r="94" spans="1:99">
      <c r="A94" s="56" t="s">
        <v>172</v>
      </c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127" t="s">
        <v>173</v>
      </c>
      <c r="AY94" s="68"/>
      <c r="AZ94" s="68"/>
      <c r="BA94" s="68"/>
      <c r="BB94" s="69"/>
      <c r="BC94" s="58" t="s">
        <v>165</v>
      </c>
      <c r="BD94" s="58"/>
      <c r="BE94" s="58"/>
      <c r="BF94" s="58"/>
      <c r="BG94" s="58"/>
      <c r="BH94" s="58"/>
      <c r="BI94" s="58"/>
      <c r="BJ94" s="67" t="s">
        <v>174</v>
      </c>
      <c r="BK94" s="68"/>
      <c r="BL94" s="68"/>
      <c r="BM94" s="68"/>
      <c r="BN94" s="68"/>
      <c r="BO94" s="69"/>
      <c r="BP94" s="189">
        <v>131900</v>
      </c>
      <c r="BQ94" s="190"/>
      <c r="BR94" s="190"/>
      <c r="BS94" s="190"/>
      <c r="BT94" s="190"/>
      <c r="BU94" s="190"/>
      <c r="BV94" s="190"/>
      <c r="BW94" s="191"/>
      <c r="BX94" s="189">
        <v>131900</v>
      </c>
      <c r="BY94" s="190"/>
      <c r="BZ94" s="190"/>
      <c r="CA94" s="190"/>
      <c r="CB94" s="190"/>
      <c r="CC94" s="190"/>
      <c r="CD94" s="190"/>
      <c r="CE94" s="191"/>
      <c r="CF94" s="189">
        <v>131900</v>
      </c>
      <c r="CG94" s="190"/>
      <c r="CH94" s="190"/>
      <c r="CI94" s="190"/>
      <c r="CJ94" s="190"/>
      <c r="CK94" s="190"/>
      <c r="CL94" s="190"/>
      <c r="CM94" s="191"/>
      <c r="CN94" s="61"/>
      <c r="CO94" s="62"/>
      <c r="CP94" s="62"/>
      <c r="CQ94" s="62"/>
      <c r="CR94" s="62"/>
      <c r="CS94" s="62"/>
      <c r="CT94" s="62"/>
      <c r="CU94" s="63"/>
    </row>
    <row r="95" spans="1:99">
      <c r="A95" s="56" t="s">
        <v>175</v>
      </c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127" t="s">
        <v>176</v>
      </c>
      <c r="AY95" s="68"/>
      <c r="AZ95" s="68"/>
      <c r="BA95" s="68"/>
      <c r="BB95" s="69"/>
      <c r="BC95" s="58" t="s">
        <v>165</v>
      </c>
      <c r="BD95" s="58"/>
      <c r="BE95" s="58"/>
      <c r="BF95" s="58"/>
      <c r="BG95" s="58"/>
      <c r="BH95" s="58"/>
      <c r="BI95" s="58"/>
      <c r="BJ95" s="67" t="s">
        <v>177</v>
      </c>
      <c r="BK95" s="68"/>
      <c r="BL95" s="68"/>
      <c r="BM95" s="68"/>
      <c r="BN95" s="68"/>
      <c r="BO95" s="69"/>
      <c r="BP95" s="189">
        <f>149000+38141.26</f>
        <v>187141.26</v>
      </c>
      <c r="BQ95" s="190"/>
      <c r="BR95" s="190"/>
      <c r="BS95" s="190"/>
      <c r="BT95" s="190"/>
      <c r="BU95" s="190"/>
      <c r="BV95" s="190"/>
      <c r="BW95" s="191"/>
      <c r="BX95" s="189">
        <v>149000</v>
      </c>
      <c r="BY95" s="190"/>
      <c r="BZ95" s="190"/>
      <c r="CA95" s="190"/>
      <c r="CB95" s="190"/>
      <c r="CC95" s="190"/>
      <c r="CD95" s="190"/>
      <c r="CE95" s="191"/>
      <c r="CF95" s="189">
        <v>149000</v>
      </c>
      <c r="CG95" s="190"/>
      <c r="CH95" s="190"/>
      <c r="CI95" s="190"/>
      <c r="CJ95" s="190"/>
      <c r="CK95" s="190"/>
      <c r="CL95" s="190"/>
      <c r="CM95" s="191"/>
      <c r="CN95" s="61"/>
      <c r="CO95" s="62"/>
      <c r="CP95" s="62"/>
      <c r="CQ95" s="62"/>
      <c r="CR95" s="62"/>
      <c r="CS95" s="62"/>
      <c r="CT95" s="62"/>
      <c r="CU95" s="63"/>
    </row>
    <row r="96" spans="1:99">
      <c r="A96" s="56" t="s">
        <v>178</v>
      </c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7" t="s">
        <v>179</v>
      </c>
      <c r="AY96" s="58"/>
      <c r="AZ96" s="58"/>
      <c r="BA96" s="58"/>
      <c r="BB96" s="58"/>
      <c r="BC96" s="58" t="s">
        <v>165</v>
      </c>
      <c r="BD96" s="58"/>
      <c r="BE96" s="58"/>
      <c r="BF96" s="58"/>
      <c r="BG96" s="58"/>
      <c r="BH96" s="58"/>
      <c r="BI96" s="58"/>
      <c r="BJ96" s="58" t="s">
        <v>180</v>
      </c>
      <c r="BK96" s="58"/>
      <c r="BL96" s="58"/>
      <c r="BM96" s="58"/>
      <c r="BN96" s="58"/>
      <c r="BO96" s="58"/>
      <c r="BP96" s="161">
        <f>575900+53844.31</f>
        <v>629744.31000000006</v>
      </c>
      <c r="BQ96" s="161"/>
      <c r="BR96" s="161"/>
      <c r="BS96" s="161"/>
      <c r="BT96" s="161"/>
      <c r="BU96" s="161"/>
      <c r="BV96" s="161"/>
      <c r="BW96" s="161"/>
      <c r="BX96" s="161">
        <v>575900</v>
      </c>
      <c r="BY96" s="161"/>
      <c r="BZ96" s="161"/>
      <c r="CA96" s="161"/>
      <c r="CB96" s="161"/>
      <c r="CC96" s="161"/>
      <c r="CD96" s="161"/>
      <c r="CE96" s="161"/>
      <c r="CF96" s="161">
        <v>554300</v>
      </c>
      <c r="CG96" s="161"/>
      <c r="CH96" s="161"/>
      <c r="CI96" s="161"/>
      <c r="CJ96" s="161"/>
      <c r="CK96" s="161"/>
      <c r="CL96" s="161"/>
      <c r="CM96" s="161"/>
      <c r="CN96" s="61"/>
      <c r="CO96" s="62"/>
      <c r="CP96" s="62"/>
      <c r="CQ96" s="62"/>
      <c r="CR96" s="62"/>
      <c r="CS96" s="62"/>
      <c r="CT96" s="62"/>
      <c r="CU96" s="63"/>
    </row>
    <row r="97" spans="1:100" ht="12.95" hidden="1" customHeight="1">
      <c r="A97" s="56" t="s">
        <v>181</v>
      </c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7" t="s">
        <v>182</v>
      </c>
      <c r="AY97" s="58"/>
      <c r="AZ97" s="58"/>
      <c r="BA97" s="58"/>
      <c r="BB97" s="58"/>
      <c r="BC97" s="58" t="s">
        <v>165</v>
      </c>
      <c r="BD97" s="58"/>
      <c r="BE97" s="58"/>
      <c r="BF97" s="58"/>
      <c r="BG97" s="58"/>
      <c r="BH97" s="58"/>
      <c r="BI97" s="58"/>
      <c r="BJ97" s="58" t="s">
        <v>183</v>
      </c>
      <c r="BK97" s="58"/>
      <c r="BL97" s="58"/>
      <c r="BM97" s="58"/>
      <c r="BN97" s="58"/>
      <c r="BO97" s="58"/>
      <c r="BP97" s="161"/>
      <c r="BQ97" s="161"/>
      <c r="BR97" s="161"/>
      <c r="BS97" s="161"/>
      <c r="BT97" s="161"/>
      <c r="BU97" s="161"/>
      <c r="BV97" s="161"/>
      <c r="BW97" s="161"/>
      <c r="BX97" s="161"/>
      <c r="BY97" s="161"/>
      <c r="BZ97" s="161"/>
      <c r="CA97" s="161"/>
      <c r="CB97" s="161"/>
      <c r="CC97" s="161"/>
      <c r="CD97" s="161"/>
      <c r="CE97" s="161"/>
      <c r="CF97" s="161"/>
      <c r="CG97" s="161"/>
      <c r="CH97" s="161"/>
      <c r="CI97" s="161"/>
      <c r="CJ97" s="161"/>
      <c r="CK97" s="161"/>
      <c r="CL97" s="161"/>
      <c r="CM97" s="161"/>
      <c r="CN97" s="61"/>
      <c r="CO97" s="62"/>
      <c r="CP97" s="62"/>
      <c r="CQ97" s="62"/>
      <c r="CR97" s="62"/>
      <c r="CS97" s="62"/>
      <c r="CT97" s="62"/>
      <c r="CU97" s="63"/>
    </row>
    <row r="98" spans="1:100" ht="12.95" hidden="1" customHeight="1">
      <c r="A98" s="56" t="s">
        <v>184</v>
      </c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127" t="s">
        <v>185</v>
      </c>
      <c r="AY98" s="68"/>
      <c r="AZ98" s="68"/>
      <c r="BA98" s="68"/>
      <c r="BB98" s="69"/>
      <c r="BC98" s="58" t="s">
        <v>165</v>
      </c>
      <c r="BD98" s="58"/>
      <c r="BE98" s="58"/>
      <c r="BF98" s="58"/>
      <c r="BG98" s="58"/>
      <c r="BH98" s="58"/>
      <c r="BI98" s="58"/>
      <c r="BJ98" s="67" t="s">
        <v>186</v>
      </c>
      <c r="BK98" s="68"/>
      <c r="BL98" s="68"/>
      <c r="BM98" s="68"/>
      <c r="BN98" s="68"/>
      <c r="BO98" s="69"/>
      <c r="BP98" s="189"/>
      <c r="BQ98" s="190"/>
      <c r="BR98" s="190"/>
      <c r="BS98" s="190"/>
      <c r="BT98" s="190"/>
      <c r="BU98" s="190"/>
      <c r="BV98" s="190"/>
      <c r="BW98" s="191"/>
      <c r="BX98" s="189"/>
      <c r="BY98" s="190"/>
      <c r="BZ98" s="190"/>
      <c r="CA98" s="190"/>
      <c r="CB98" s="190"/>
      <c r="CC98" s="190"/>
      <c r="CD98" s="190"/>
      <c r="CE98" s="191"/>
      <c r="CF98" s="189"/>
      <c r="CG98" s="190"/>
      <c r="CH98" s="190"/>
      <c r="CI98" s="190"/>
      <c r="CJ98" s="190"/>
      <c r="CK98" s="190"/>
      <c r="CL98" s="190"/>
      <c r="CM98" s="191"/>
      <c r="CN98" s="61"/>
      <c r="CO98" s="62"/>
      <c r="CP98" s="62"/>
      <c r="CQ98" s="62"/>
      <c r="CR98" s="62"/>
      <c r="CS98" s="62"/>
      <c r="CT98" s="62"/>
      <c r="CU98" s="63"/>
    </row>
    <row r="99" spans="1:100" ht="22.5" hidden="1" customHeight="1">
      <c r="A99" s="56" t="s">
        <v>187</v>
      </c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127" t="s">
        <v>188</v>
      </c>
      <c r="AY99" s="68"/>
      <c r="AZ99" s="68"/>
      <c r="BA99" s="68"/>
      <c r="BB99" s="69"/>
      <c r="BC99" s="58" t="s">
        <v>165</v>
      </c>
      <c r="BD99" s="58"/>
      <c r="BE99" s="58"/>
      <c r="BF99" s="58"/>
      <c r="BG99" s="58"/>
      <c r="BH99" s="58"/>
      <c r="BI99" s="58"/>
      <c r="BJ99" s="67" t="s">
        <v>189</v>
      </c>
      <c r="BK99" s="68"/>
      <c r="BL99" s="68"/>
      <c r="BM99" s="68"/>
      <c r="BN99" s="68"/>
      <c r="BO99" s="69"/>
      <c r="BP99" s="189"/>
      <c r="BQ99" s="190"/>
      <c r="BR99" s="190"/>
      <c r="BS99" s="190"/>
      <c r="BT99" s="190"/>
      <c r="BU99" s="190"/>
      <c r="BV99" s="190"/>
      <c r="BW99" s="191"/>
      <c r="BX99" s="189"/>
      <c r="BY99" s="190"/>
      <c r="BZ99" s="190"/>
      <c r="CA99" s="190"/>
      <c r="CB99" s="190"/>
      <c r="CC99" s="190"/>
      <c r="CD99" s="190"/>
      <c r="CE99" s="191"/>
      <c r="CF99" s="189"/>
      <c r="CG99" s="190"/>
      <c r="CH99" s="190"/>
      <c r="CI99" s="190"/>
      <c r="CJ99" s="190"/>
      <c r="CK99" s="190"/>
      <c r="CL99" s="190"/>
      <c r="CM99" s="191"/>
      <c r="CN99" s="61"/>
      <c r="CO99" s="62"/>
      <c r="CP99" s="62"/>
      <c r="CQ99" s="62"/>
      <c r="CR99" s="62"/>
      <c r="CS99" s="62"/>
      <c r="CT99" s="62"/>
      <c r="CU99" s="63"/>
    </row>
    <row r="100" spans="1:100" ht="12.95" hidden="1" customHeight="1">
      <c r="A100" s="56" t="s">
        <v>190</v>
      </c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127" t="s">
        <v>191</v>
      </c>
      <c r="AY100" s="68"/>
      <c r="AZ100" s="68"/>
      <c r="BA100" s="68"/>
      <c r="BB100" s="69"/>
      <c r="BC100" s="58" t="s">
        <v>165</v>
      </c>
      <c r="BD100" s="58"/>
      <c r="BE100" s="58"/>
      <c r="BF100" s="58"/>
      <c r="BG100" s="58"/>
      <c r="BH100" s="58"/>
      <c r="BI100" s="58"/>
      <c r="BJ100" s="67" t="s">
        <v>192</v>
      </c>
      <c r="BK100" s="68"/>
      <c r="BL100" s="68"/>
      <c r="BM100" s="68"/>
      <c r="BN100" s="68"/>
      <c r="BO100" s="69"/>
      <c r="BP100" s="189"/>
      <c r="BQ100" s="190"/>
      <c r="BR100" s="190"/>
      <c r="BS100" s="190"/>
      <c r="BT100" s="190"/>
      <c r="BU100" s="190"/>
      <c r="BV100" s="190"/>
      <c r="BW100" s="191"/>
      <c r="BX100" s="189"/>
      <c r="BY100" s="190"/>
      <c r="BZ100" s="190"/>
      <c r="CA100" s="190"/>
      <c r="CB100" s="190"/>
      <c r="CC100" s="190"/>
      <c r="CD100" s="190"/>
      <c r="CE100" s="191"/>
      <c r="CF100" s="189"/>
      <c r="CG100" s="190"/>
      <c r="CH100" s="190"/>
      <c r="CI100" s="190"/>
      <c r="CJ100" s="190"/>
      <c r="CK100" s="190"/>
      <c r="CL100" s="190"/>
      <c r="CM100" s="191"/>
      <c r="CN100" s="61"/>
      <c r="CO100" s="62"/>
      <c r="CP100" s="62"/>
      <c r="CQ100" s="62"/>
      <c r="CR100" s="62"/>
      <c r="CS100" s="62"/>
      <c r="CT100" s="62"/>
      <c r="CU100" s="63"/>
    </row>
    <row r="101" spans="1:100" ht="12.95" hidden="1" customHeight="1">
      <c r="A101" s="56" t="s">
        <v>193</v>
      </c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127" t="s">
        <v>194</v>
      </c>
      <c r="AY101" s="68"/>
      <c r="AZ101" s="68"/>
      <c r="BA101" s="68"/>
      <c r="BB101" s="69"/>
      <c r="BC101" s="58" t="s">
        <v>165</v>
      </c>
      <c r="BD101" s="58"/>
      <c r="BE101" s="58"/>
      <c r="BF101" s="58"/>
      <c r="BG101" s="58"/>
      <c r="BH101" s="58"/>
      <c r="BI101" s="58"/>
      <c r="BJ101" s="67" t="s">
        <v>195</v>
      </c>
      <c r="BK101" s="68"/>
      <c r="BL101" s="68"/>
      <c r="BM101" s="68"/>
      <c r="BN101" s="68"/>
      <c r="BO101" s="69"/>
      <c r="BP101" s="189"/>
      <c r="BQ101" s="190"/>
      <c r="BR101" s="190"/>
      <c r="BS101" s="190"/>
      <c r="BT101" s="190"/>
      <c r="BU101" s="190"/>
      <c r="BV101" s="190"/>
      <c r="BW101" s="191"/>
      <c r="BX101" s="189"/>
      <c r="BY101" s="190"/>
      <c r="BZ101" s="190"/>
      <c r="CA101" s="190"/>
      <c r="CB101" s="190"/>
      <c r="CC101" s="190"/>
      <c r="CD101" s="190"/>
      <c r="CE101" s="191"/>
      <c r="CF101" s="189"/>
      <c r="CG101" s="190"/>
      <c r="CH101" s="190"/>
      <c r="CI101" s="190"/>
      <c r="CJ101" s="190"/>
      <c r="CK101" s="190"/>
      <c r="CL101" s="190"/>
      <c r="CM101" s="191"/>
      <c r="CN101" s="61"/>
      <c r="CO101" s="62"/>
      <c r="CP101" s="62"/>
      <c r="CQ101" s="62"/>
      <c r="CR101" s="62"/>
      <c r="CS101" s="62"/>
      <c r="CT101" s="62"/>
      <c r="CU101" s="63"/>
    </row>
    <row r="102" spans="1:100" ht="12.95" hidden="1" customHeight="1">
      <c r="A102" s="56" t="s">
        <v>196</v>
      </c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127" t="s">
        <v>197</v>
      </c>
      <c r="AY102" s="68"/>
      <c r="AZ102" s="68"/>
      <c r="BA102" s="68"/>
      <c r="BB102" s="69"/>
      <c r="BC102" s="58" t="s">
        <v>165</v>
      </c>
      <c r="BD102" s="58"/>
      <c r="BE102" s="58"/>
      <c r="BF102" s="58"/>
      <c r="BG102" s="58"/>
      <c r="BH102" s="58"/>
      <c r="BI102" s="58"/>
      <c r="BJ102" s="67" t="s">
        <v>198</v>
      </c>
      <c r="BK102" s="68"/>
      <c r="BL102" s="68"/>
      <c r="BM102" s="68"/>
      <c r="BN102" s="68"/>
      <c r="BO102" s="69"/>
      <c r="BP102" s="189"/>
      <c r="BQ102" s="190"/>
      <c r="BR102" s="190"/>
      <c r="BS102" s="190"/>
      <c r="BT102" s="190"/>
      <c r="BU102" s="190"/>
      <c r="BV102" s="190"/>
      <c r="BW102" s="191"/>
      <c r="BX102" s="189"/>
      <c r="BY102" s="190"/>
      <c r="BZ102" s="190"/>
      <c r="CA102" s="190"/>
      <c r="CB102" s="190"/>
      <c r="CC102" s="190"/>
      <c r="CD102" s="190"/>
      <c r="CE102" s="191"/>
      <c r="CF102" s="189"/>
      <c r="CG102" s="190"/>
      <c r="CH102" s="190"/>
      <c r="CI102" s="190"/>
      <c r="CJ102" s="190"/>
      <c r="CK102" s="190"/>
      <c r="CL102" s="190"/>
      <c r="CM102" s="191"/>
      <c r="CN102" s="61"/>
      <c r="CO102" s="62"/>
      <c r="CP102" s="62"/>
      <c r="CQ102" s="62"/>
      <c r="CR102" s="62"/>
      <c r="CS102" s="62"/>
      <c r="CT102" s="62"/>
      <c r="CU102" s="63"/>
    </row>
    <row r="103" spans="1:100" ht="12.95" hidden="1" customHeight="1">
      <c r="A103" s="56" t="s">
        <v>199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127" t="s">
        <v>200</v>
      </c>
      <c r="AY103" s="68"/>
      <c r="AZ103" s="68"/>
      <c r="BA103" s="68"/>
      <c r="BB103" s="69"/>
      <c r="BC103" s="58" t="s">
        <v>165</v>
      </c>
      <c r="BD103" s="58"/>
      <c r="BE103" s="58"/>
      <c r="BF103" s="58"/>
      <c r="BG103" s="58"/>
      <c r="BH103" s="58"/>
      <c r="BI103" s="58"/>
      <c r="BJ103" s="67" t="s">
        <v>201</v>
      </c>
      <c r="BK103" s="68"/>
      <c r="BL103" s="68"/>
      <c r="BM103" s="68"/>
      <c r="BN103" s="68"/>
      <c r="BO103" s="69"/>
      <c r="BP103" s="189"/>
      <c r="BQ103" s="190"/>
      <c r="BR103" s="190"/>
      <c r="BS103" s="190"/>
      <c r="BT103" s="190"/>
      <c r="BU103" s="190"/>
      <c r="BV103" s="190"/>
      <c r="BW103" s="191"/>
      <c r="BX103" s="189"/>
      <c r="BY103" s="190"/>
      <c r="BZ103" s="190"/>
      <c r="CA103" s="190"/>
      <c r="CB103" s="190"/>
      <c r="CC103" s="190"/>
      <c r="CD103" s="190"/>
      <c r="CE103" s="191"/>
      <c r="CF103" s="189"/>
      <c r="CG103" s="190"/>
      <c r="CH103" s="190"/>
      <c r="CI103" s="190"/>
      <c r="CJ103" s="190"/>
      <c r="CK103" s="190"/>
      <c r="CL103" s="190"/>
      <c r="CM103" s="191"/>
      <c r="CN103" s="61"/>
      <c r="CO103" s="62"/>
      <c r="CP103" s="62"/>
      <c r="CQ103" s="62"/>
      <c r="CR103" s="62"/>
      <c r="CS103" s="62"/>
      <c r="CT103" s="62"/>
      <c r="CU103" s="63"/>
    </row>
    <row r="104" spans="1:100" ht="12.95" hidden="1" customHeight="1">
      <c r="A104" s="56" t="s">
        <v>202</v>
      </c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127" t="s">
        <v>203</v>
      </c>
      <c r="AY104" s="68"/>
      <c r="AZ104" s="68"/>
      <c r="BA104" s="68"/>
      <c r="BB104" s="69"/>
      <c r="BC104" s="58" t="s">
        <v>165</v>
      </c>
      <c r="BD104" s="58"/>
      <c r="BE104" s="58"/>
      <c r="BF104" s="58"/>
      <c r="BG104" s="58"/>
      <c r="BH104" s="58"/>
      <c r="BI104" s="58"/>
      <c r="BJ104" s="67" t="s">
        <v>204</v>
      </c>
      <c r="BK104" s="68"/>
      <c r="BL104" s="68"/>
      <c r="BM104" s="68"/>
      <c r="BN104" s="68"/>
      <c r="BO104" s="69"/>
      <c r="BP104" s="189"/>
      <c r="BQ104" s="190"/>
      <c r="BR104" s="190"/>
      <c r="BS104" s="190"/>
      <c r="BT104" s="190"/>
      <c r="BU104" s="190"/>
      <c r="BV104" s="190"/>
      <c r="BW104" s="191"/>
      <c r="BX104" s="189"/>
      <c r="BY104" s="190"/>
      <c r="BZ104" s="190"/>
      <c r="CA104" s="190"/>
      <c r="CB104" s="190"/>
      <c r="CC104" s="190"/>
      <c r="CD104" s="190"/>
      <c r="CE104" s="191"/>
      <c r="CF104" s="189"/>
      <c r="CG104" s="190"/>
      <c r="CH104" s="190"/>
      <c r="CI104" s="190"/>
      <c r="CJ104" s="190"/>
      <c r="CK104" s="190"/>
      <c r="CL104" s="190"/>
      <c r="CM104" s="191"/>
      <c r="CN104" s="61"/>
      <c r="CO104" s="62"/>
      <c r="CP104" s="62"/>
      <c r="CQ104" s="62"/>
      <c r="CR104" s="62"/>
      <c r="CS104" s="62"/>
      <c r="CT104" s="62"/>
      <c r="CU104" s="63"/>
    </row>
    <row r="105" spans="1:100" ht="12.95" customHeight="1">
      <c r="A105" s="203" t="s">
        <v>205</v>
      </c>
      <c r="B105" s="203"/>
      <c r="C105" s="203"/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K105" s="203"/>
      <c r="AL105" s="203"/>
      <c r="AM105" s="203"/>
      <c r="AN105" s="203"/>
      <c r="AO105" s="203"/>
      <c r="AP105" s="203"/>
      <c r="AQ105" s="203"/>
      <c r="AR105" s="203"/>
      <c r="AS105" s="203"/>
      <c r="AT105" s="203"/>
      <c r="AU105" s="203"/>
      <c r="AV105" s="203"/>
      <c r="AW105" s="203"/>
      <c r="AX105" s="205" t="s">
        <v>206</v>
      </c>
      <c r="AY105" s="206"/>
      <c r="AZ105" s="206"/>
      <c r="BA105" s="206"/>
      <c r="BB105" s="206"/>
      <c r="BC105" s="206" t="s">
        <v>207</v>
      </c>
      <c r="BD105" s="206"/>
      <c r="BE105" s="206"/>
      <c r="BF105" s="206"/>
      <c r="BG105" s="206"/>
      <c r="BH105" s="206"/>
      <c r="BI105" s="206"/>
      <c r="BJ105" s="206" t="s">
        <v>62</v>
      </c>
      <c r="BK105" s="206"/>
      <c r="BL105" s="206"/>
      <c r="BM105" s="206"/>
      <c r="BN105" s="206"/>
      <c r="BO105" s="206"/>
      <c r="BP105" s="243">
        <f>BP106</f>
        <v>3886300</v>
      </c>
      <c r="BQ105" s="243"/>
      <c r="BR105" s="243"/>
      <c r="BS105" s="243"/>
      <c r="BT105" s="243"/>
      <c r="BU105" s="243"/>
      <c r="BV105" s="243"/>
      <c r="BW105" s="243"/>
      <c r="BX105" s="243">
        <f t="shared" ref="BX105" si="28">BX106</f>
        <v>3886300</v>
      </c>
      <c r="BY105" s="243"/>
      <c r="BZ105" s="243"/>
      <c r="CA105" s="243"/>
      <c r="CB105" s="243"/>
      <c r="CC105" s="243"/>
      <c r="CD105" s="243"/>
      <c r="CE105" s="243"/>
      <c r="CF105" s="243">
        <f t="shared" ref="CF105" si="29">CF106</f>
        <v>3886300</v>
      </c>
      <c r="CG105" s="243"/>
      <c r="CH105" s="243"/>
      <c r="CI105" s="243"/>
      <c r="CJ105" s="243"/>
      <c r="CK105" s="243"/>
      <c r="CL105" s="243"/>
      <c r="CM105" s="243"/>
      <c r="CN105" s="227" t="s">
        <v>62</v>
      </c>
      <c r="CO105" s="228"/>
      <c r="CP105" s="228"/>
      <c r="CQ105" s="228"/>
      <c r="CR105" s="228"/>
      <c r="CS105" s="228"/>
      <c r="CT105" s="228"/>
      <c r="CU105" s="229"/>
      <c r="CV105" s="47"/>
    </row>
    <row r="106" spans="1:100" ht="12.95" customHeight="1">
      <c r="A106" s="217" t="s">
        <v>172</v>
      </c>
      <c r="B106" s="217"/>
      <c r="C106" s="217"/>
      <c r="D106" s="217"/>
      <c r="E106" s="217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7"/>
      <c r="AJ106" s="217"/>
      <c r="AK106" s="217"/>
      <c r="AL106" s="217"/>
      <c r="AM106" s="217"/>
      <c r="AN106" s="217"/>
      <c r="AO106" s="217"/>
      <c r="AP106" s="217"/>
      <c r="AQ106" s="217"/>
      <c r="AR106" s="217"/>
      <c r="AS106" s="217"/>
      <c r="AT106" s="217"/>
      <c r="AU106" s="217"/>
      <c r="AV106" s="217"/>
      <c r="AW106" s="218"/>
      <c r="AX106" s="127" t="s">
        <v>208</v>
      </c>
      <c r="AY106" s="68"/>
      <c r="AZ106" s="68"/>
      <c r="BA106" s="68"/>
      <c r="BB106" s="69"/>
      <c r="BC106" s="58" t="s">
        <v>207</v>
      </c>
      <c r="BD106" s="58"/>
      <c r="BE106" s="58"/>
      <c r="BF106" s="58"/>
      <c r="BG106" s="58"/>
      <c r="BH106" s="58"/>
      <c r="BI106" s="58"/>
      <c r="BJ106" s="67" t="s">
        <v>174</v>
      </c>
      <c r="BK106" s="68"/>
      <c r="BL106" s="68"/>
      <c r="BM106" s="68"/>
      <c r="BN106" s="68"/>
      <c r="BO106" s="69"/>
      <c r="BP106" s="189">
        <v>3886300</v>
      </c>
      <c r="BQ106" s="190"/>
      <c r="BR106" s="190"/>
      <c r="BS106" s="190"/>
      <c r="BT106" s="190"/>
      <c r="BU106" s="190"/>
      <c r="BV106" s="190"/>
      <c r="BW106" s="191"/>
      <c r="BX106" s="189">
        <v>3886300</v>
      </c>
      <c r="BY106" s="190"/>
      <c r="BZ106" s="190"/>
      <c r="CA106" s="190"/>
      <c r="CB106" s="190"/>
      <c r="CC106" s="190"/>
      <c r="CD106" s="190"/>
      <c r="CE106" s="191"/>
      <c r="CF106" s="189">
        <v>3886300</v>
      </c>
      <c r="CG106" s="190"/>
      <c r="CH106" s="190"/>
      <c r="CI106" s="190"/>
      <c r="CJ106" s="190"/>
      <c r="CK106" s="190"/>
      <c r="CL106" s="190"/>
      <c r="CM106" s="191"/>
      <c r="CN106" s="61"/>
      <c r="CO106" s="62"/>
      <c r="CP106" s="62"/>
      <c r="CQ106" s="62"/>
      <c r="CR106" s="62"/>
      <c r="CS106" s="62"/>
      <c r="CT106" s="62"/>
      <c r="CU106" s="63"/>
    </row>
    <row r="107" spans="1:100" ht="39" customHeight="1">
      <c r="A107" s="80" t="s">
        <v>429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1"/>
      <c r="AY107" s="82"/>
      <c r="AZ107" s="82"/>
      <c r="BA107" s="82"/>
      <c r="BB107" s="83"/>
      <c r="BC107" s="84"/>
      <c r="BD107" s="84"/>
      <c r="BE107" s="84"/>
      <c r="BF107" s="84"/>
      <c r="BG107" s="84"/>
      <c r="BH107" s="84"/>
      <c r="BI107" s="84"/>
      <c r="BJ107" s="85"/>
      <c r="BK107" s="82"/>
      <c r="BL107" s="82"/>
      <c r="BM107" s="82"/>
      <c r="BN107" s="82"/>
      <c r="BO107" s="83"/>
      <c r="BP107" s="86">
        <f>BP108+BP118+BP124</f>
        <v>32681793.27</v>
      </c>
      <c r="BQ107" s="87"/>
      <c r="BR107" s="87"/>
      <c r="BS107" s="87"/>
      <c r="BT107" s="87"/>
      <c r="BU107" s="87"/>
      <c r="BV107" s="87"/>
      <c r="BW107" s="88"/>
      <c r="BX107" s="86">
        <f>BX108+BX118+BX124</f>
        <v>33160300</v>
      </c>
      <c r="BY107" s="87"/>
      <c r="BZ107" s="87"/>
      <c r="CA107" s="87"/>
      <c r="CB107" s="87"/>
      <c r="CC107" s="87"/>
      <c r="CD107" s="87"/>
      <c r="CE107" s="88"/>
      <c r="CF107" s="86">
        <f>CF108+CF118+CF124</f>
        <v>34951000</v>
      </c>
      <c r="CG107" s="87"/>
      <c r="CH107" s="87"/>
      <c r="CI107" s="87"/>
      <c r="CJ107" s="87"/>
      <c r="CK107" s="87"/>
      <c r="CL107" s="87"/>
      <c r="CM107" s="88"/>
      <c r="CN107" s="86" t="s">
        <v>62</v>
      </c>
      <c r="CO107" s="87"/>
      <c r="CP107" s="87"/>
      <c r="CQ107" s="87"/>
      <c r="CR107" s="87"/>
      <c r="CS107" s="87"/>
      <c r="CT107" s="87"/>
      <c r="CU107" s="230"/>
    </row>
    <row r="108" spans="1:100" ht="27" customHeight="1">
      <c r="A108" s="48" t="s">
        <v>125</v>
      </c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9"/>
      <c r="AX108" s="101" t="s">
        <v>126</v>
      </c>
      <c r="AY108" s="99"/>
      <c r="AZ108" s="99"/>
      <c r="BA108" s="99"/>
      <c r="BB108" s="100"/>
      <c r="BC108" s="98" t="s">
        <v>62</v>
      </c>
      <c r="BD108" s="99"/>
      <c r="BE108" s="99"/>
      <c r="BF108" s="99"/>
      <c r="BG108" s="99"/>
      <c r="BH108" s="99"/>
      <c r="BI108" s="100"/>
      <c r="BJ108" s="98" t="s">
        <v>62</v>
      </c>
      <c r="BK108" s="99"/>
      <c r="BL108" s="99"/>
      <c r="BM108" s="99"/>
      <c r="BN108" s="99"/>
      <c r="BO108" s="100"/>
      <c r="BP108" s="95">
        <f>BP109+BP111+BP112+BP113+BP114</f>
        <v>30382394.469999999</v>
      </c>
      <c r="BQ108" s="96"/>
      <c r="BR108" s="96"/>
      <c r="BS108" s="96"/>
      <c r="BT108" s="96"/>
      <c r="BU108" s="96"/>
      <c r="BV108" s="96"/>
      <c r="BW108" s="97"/>
      <c r="BX108" s="95">
        <f>BX109+BX111+BX112+BX113+BX114</f>
        <v>31275300</v>
      </c>
      <c r="BY108" s="96"/>
      <c r="BZ108" s="96"/>
      <c r="CA108" s="96"/>
      <c r="CB108" s="96"/>
      <c r="CC108" s="96"/>
      <c r="CD108" s="96"/>
      <c r="CE108" s="97"/>
      <c r="CF108" s="95">
        <f>CF109+CF111+CF112+CF113+CF114</f>
        <v>33066000</v>
      </c>
      <c r="CG108" s="96"/>
      <c r="CH108" s="96"/>
      <c r="CI108" s="96"/>
      <c r="CJ108" s="96"/>
      <c r="CK108" s="96"/>
      <c r="CL108" s="96"/>
      <c r="CM108" s="97"/>
      <c r="CN108" s="53"/>
      <c r="CO108" s="54"/>
      <c r="CP108" s="54"/>
      <c r="CQ108" s="54"/>
      <c r="CR108" s="54"/>
      <c r="CS108" s="54"/>
      <c r="CT108" s="54"/>
      <c r="CU108" s="210"/>
    </row>
    <row r="109" spans="1:100" ht="17.25" customHeight="1">
      <c r="A109" s="137" t="s">
        <v>67</v>
      </c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8"/>
      <c r="AX109" s="64" t="s">
        <v>127</v>
      </c>
      <c r="AY109" s="65"/>
      <c r="AZ109" s="65"/>
      <c r="BA109" s="65"/>
      <c r="BB109" s="66"/>
      <c r="BC109" s="70" t="s">
        <v>128</v>
      </c>
      <c r="BD109" s="65"/>
      <c r="BE109" s="65"/>
      <c r="BF109" s="65"/>
      <c r="BG109" s="65"/>
      <c r="BH109" s="65"/>
      <c r="BI109" s="66"/>
      <c r="BJ109" s="70" t="s">
        <v>129</v>
      </c>
      <c r="BK109" s="65"/>
      <c r="BL109" s="65"/>
      <c r="BM109" s="65"/>
      <c r="BN109" s="65"/>
      <c r="BO109" s="66"/>
      <c r="BP109" s="162">
        <f>22697500+238165.77</f>
        <v>22935665.77</v>
      </c>
      <c r="BQ109" s="163"/>
      <c r="BR109" s="163"/>
      <c r="BS109" s="163"/>
      <c r="BT109" s="163"/>
      <c r="BU109" s="163"/>
      <c r="BV109" s="163"/>
      <c r="BW109" s="164"/>
      <c r="BX109" s="162">
        <v>23951840</v>
      </c>
      <c r="BY109" s="163"/>
      <c r="BZ109" s="163"/>
      <c r="CA109" s="163"/>
      <c r="CB109" s="163"/>
      <c r="CC109" s="163"/>
      <c r="CD109" s="163"/>
      <c r="CE109" s="164"/>
      <c r="CF109" s="162">
        <v>25327190</v>
      </c>
      <c r="CG109" s="163"/>
      <c r="CH109" s="163"/>
      <c r="CI109" s="163"/>
      <c r="CJ109" s="163"/>
      <c r="CK109" s="163"/>
      <c r="CL109" s="163"/>
      <c r="CM109" s="164"/>
      <c r="CN109" s="113" t="s">
        <v>62</v>
      </c>
      <c r="CO109" s="114"/>
      <c r="CP109" s="114"/>
      <c r="CQ109" s="114"/>
      <c r="CR109" s="114"/>
      <c r="CS109" s="114"/>
      <c r="CT109" s="114"/>
      <c r="CU109" s="115"/>
    </row>
    <row r="110" spans="1:100">
      <c r="A110" s="120" t="s">
        <v>130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  <c r="AQ110" s="120"/>
      <c r="AR110" s="120"/>
      <c r="AS110" s="120"/>
      <c r="AT110" s="120"/>
      <c r="AU110" s="120"/>
      <c r="AV110" s="120"/>
      <c r="AW110" s="121"/>
      <c r="AX110" s="103"/>
      <c r="AY110" s="104"/>
      <c r="AZ110" s="104"/>
      <c r="BA110" s="104"/>
      <c r="BB110" s="105"/>
      <c r="BC110" s="106"/>
      <c r="BD110" s="104"/>
      <c r="BE110" s="104"/>
      <c r="BF110" s="104"/>
      <c r="BG110" s="104"/>
      <c r="BH110" s="104"/>
      <c r="BI110" s="105"/>
      <c r="BJ110" s="106"/>
      <c r="BK110" s="104"/>
      <c r="BL110" s="104"/>
      <c r="BM110" s="104"/>
      <c r="BN110" s="104"/>
      <c r="BO110" s="105"/>
      <c r="BP110" s="192"/>
      <c r="BQ110" s="193"/>
      <c r="BR110" s="193"/>
      <c r="BS110" s="193"/>
      <c r="BT110" s="193"/>
      <c r="BU110" s="193"/>
      <c r="BV110" s="193"/>
      <c r="BW110" s="194"/>
      <c r="BX110" s="192"/>
      <c r="BY110" s="193"/>
      <c r="BZ110" s="193"/>
      <c r="CA110" s="193"/>
      <c r="CB110" s="193"/>
      <c r="CC110" s="193"/>
      <c r="CD110" s="193"/>
      <c r="CE110" s="194"/>
      <c r="CF110" s="192"/>
      <c r="CG110" s="193"/>
      <c r="CH110" s="193"/>
      <c r="CI110" s="193"/>
      <c r="CJ110" s="193"/>
      <c r="CK110" s="193"/>
      <c r="CL110" s="193"/>
      <c r="CM110" s="194"/>
      <c r="CN110" s="116"/>
      <c r="CO110" s="117"/>
      <c r="CP110" s="117"/>
      <c r="CQ110" s="117"/>
      <c r="CR110" s="117"/>
      <c r="CS110" s="117"/>
      <c r="CT110" s="117"/>
      <c r="CU110" s="118"/>
    </row>
    <row r="111" spans="1:100">
      <c r="A111" s="139" t="s">
        <v>131</v>
      </c>
      <c r="B111" s="139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40"/>
      <c r="AX111" s="57" t="s">
        <v>132</v>
      </c>
      <c r="AY111" s="58"/>
      <c r="AZ111" s="58"/>
      <c r="BA111" s="58"/>
      <c r="BB111" s="58"/>
      <c r="BC111" s="58" t="s">
        <v>128</v>
      </c>
      <c r="BD111" s="58"/>
      <c r="BE111" s="58"/>
      <c r="BF111" s="58"/>
      <c r="BG111" s="58"/>
      <c r="BH111" s="58"/>
      <c r="BI111" s="58"/>
      <c r="BJ111" s="58" t="s">
        <v>133</v>
      </c>
      <c r="BK111" s="58"/>
      <c r="BL111" s="58"/>
      <c r="BM111" s="58"/>
      <c r="BN111" s="58"/>
      <c r="BO111" s="58"/>
      <c r="BP111" s="161">
        <f>90000+1195.86</f>
        <v>91195.86</v>
      </c>
      <c r="BQ111" s="161"/>
      <c r="BR111" s="161"/>
      <c r="BS111" s="161"/>
      <c r="BT111" s="161"/>
      <c r="BU111" s="161"/>
      <c r="BV111" s="161"/>
      <c r="BW111" s="161"/>
      <c r="BX111" s="161">
        <v>90000</v>
      </c>
      <c r="BY111" s="161"/>
      <c r="BZ111" s="161"/>
      <c r="CA111" s="161"/>
      <c r="CB111" s="161"/>
      <c r="CC111" s="161"/>
      <c r="CD111" s="161"/>
      <c r="CE111" s="161"/>
      <c r="CF111" s="161">
        <v>90000</v>
      </c>
      <c r="CG111" s="161"/>
      <c r="CH111" s="161"/>
      <c r="CI111" s="161"/>
      <c r="CJ111" s="161"/>
      <c r="CK111" s="161"/>
      <c r="CL111" s="161"/>
      <c r="CM111" s="161"/>
      <c r="CN111" s="123" t="s">
        <v>62</v>
      </c>
      <c r="CO111" s="123"/>
      <c r="CP111" s="123"/>
      <c r="CQ111" s="123"/>
      <c r="CR111" s="123"/>
      <c r="CS111" s="123"/>
      <c r="CT111" s="123"/>
      <c r="CU111" s="124"/>
    </row>
    <row r="112" spans="1:100" ht="12.95" customHeight="1">
      <c r="A112" s="120" t="s">
        <v>134</v>
      </c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  <c r="AP112" s="120"/>
      <c r="AQ112" s="120"/>
      <c r="AR112" s="120"/>
      <c r="AS112" s="120"/>
      <c r="AT112" s="120"/>
      <c r="AU112" s="120"/>
      <c r="AV112" s="120"/>
      <c r="AW112" s="121"/>
      <c r="AX112" s="57" t="s">
        <v>135</v>
      </c>
      <c r="AY112" s="58"/>
      <c r="AZ112" s="58"/>
      <c r="BA112" s="58"/>
      <c r="BB112" s="58"/>
      <c r="BC112" s="58" t="s">
        <v>136</v>
      </c>
      <c r="BD112" s="58"/>
      <c r="BE112" s="58"/>
      <c r="BF112" s="58"/>
      <c r="BG112" s="58"/>
      <c r="BH112" s="58"/>
      <c r="BI112" s="58"/>
      <c r="BJ112" s="67" t="s">
        <v>62</v>
      </c>
      <c r="BK112" s="68"/>
      <c r="BL112" s="68"/>
      <c r="BM112" s="68"/>
      <c r="BN112" s="68"/>
      <c r="BO112" s="69"/>
      <c r="BP112" s="161"/>
      <c r="BQ112" s="161"/>
      <c r="BR112" s="161"/>
      <c r="BS112" s="161"/>
      <c r="BT112" s="161"/>
      <c r="BU112" s="161"/>
      <c r="BV112" s="161"/>
      <c r="BW112" s="161"/>
      <c r="BX112" s="161"/>
      <c r="BY112" s="161"/>
      <c r="BZ112" s="161"/>
      <c r="CA112" s="161"/>
      <c r="CB112" s="161"/>
      <c r="CC112" s="161"/>
      <c r="CD112" s="161"/>
      <c r="CE112" s="161"/>
      <c r="CF112" s="161"/>
      <c r="CG112" s="161"/>
      <c r="CH112" s="161"/>
      <c r="CI112" s="161"/>
      <c r="CJ112" s="161"/>
      <c r="CK112" s="161"/>
      <c r="CL112" s="161"/>
      <c r="CM112" s="161"/>
      <c r="CN112" s="123" t="s">
        <v>62</v>
      </c>
      <c r="CO112" s="123"/>
      <c r="CP112" s="123"/>
      <c r="CQ112" s="123"/>
      <c r="CR112" s="123"/>
      <c r="CS112" s="123"/>
      <c r="CT112" s="123"/>
      <c r="CU112" s="124"/>
    </row>
    <row r="113" spans="1:99" ht="12.95" customHeight="1">
      <c r="A113" s="125" t="s">
        <v>137</v>
      </c>
      <c r="B113" s="12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6"/>
      <c r="AX113" s="127" t="s">
        <v>138</v>
      </c>
      <c r="AY113" s="68"/>
      <c r="AZ113" s="68"/>
      <c r="BA113" s="68"/>
      <c r="BB113" s="69"/>
      <c r="BC113" s="67" t="s">
        <v>139</v>
      </c>
      <c r="BD113" s="68"/>
      <c r="BE113" s="68"/>
      <c r="BF113" s="68"/>
      <c r="BG113" s="68"/>
      <c r="BH113" s="68"/>
      <c r="BI113" s="69"/>
      <c r="BJ113" s="67" t="s">
        <v>62</v>
      </c>
      <c r="BK113" s="68"/>
      <c r="BL113" s="68"/>
      <c r="BM113" s="68"/>
      <c r="BN113" s="68"/>
      <c r="BO113" s="69"/>
      <c r="BP113" s="189"/>
      <c r="BQ113" s="190"/>
      <c r="BR113" s="190"/>
      <c r="BS113" s="190"/>
      <c r="BT113" s="190"/>
      <c r="BU113" s="190"/>
      <c r="BV113" s="190"/>
      <c r="BW113" s="191"/>
      <c r="BX113" s="189"/>
      <c r="BY113" s="190"/>
      <c r="BZ113" s="190"/>
      <c r="CA113" s="190"/>
      <c r="CB113" s="190"/>
      <c r="CC113" s="190"/>
      <c r="CD113" s="190"/>
      <c r="CE113" s="191"/>
      <c r="CF113" s="189"/>
      <c r="CG113" s="190"/>
      <c r="CH113" s="190"/>
      <c r="CI113" s="190"/>
      <c r="CJ113" s="190"/>
      <c r="CK113" s="190"/>
      <c r="CL113" s="190"/>
      <c r="CM113" s="191"/>
      <c r="CN113" s="131"/>
      <c r="CO113" s="132"/>
      <c r="CP113" s="132"/>
      <c r="CQ113" s="132"/>
      <c r="CR113" s="132"/>
      <c r="CS113" s="132"/>
      <c r="CT113" s="132"/>
      <c r="CU113" s="133"/>
    </row>
    <row r="114" spans="1:99">
      <c r="A114" s="134" t="s">
        <v>140</v>
      </c>
      <c r="B114" s="135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/>
      <c r="AM114" s="135"/>
      <c r="AN114" s="135"/>
      <c r="AO114" s="135"/>
      <c r="AP114" s="135"/>
      <c r="AQ114" s="135"/>
      <c r="AR114" s="135"/>
      <c r="AS114" s="135"/>
      <c r="AT114" s="135"/>
      <c r="AU114" s="135"/>
      <c r="AV114" s="135"/>
      <c r="AW114" s="136"/>
      <c r="AX114" s="64" t="s">
        <v>141</v>
      </c>
      <c r="AY114" s="65"/>
      <c r="AZ114" s="65"/>
      <c r="BA114" s="65"/>
      <c r="BB114" s="66"/>
      <c r="BC114" s="70" t="s">
        <v>142</v>
      </c>
      <c r="BD114" s="65"/>
      <c r="BE114" s="65"/>
      <c r="BF114" s="65"/>
      <c r="BG114" s="65"/>
      <c r="BH114" s="65"/>
      <c r="BI114" s="66"/>
      <c r="BJ114" s="70" t="s">
        <v>62</v>
      </c>
      <c r="BK114" s="65"/>
      <c r="BL114" s="65"/>
      <c r="BM114" s="65"/>
      <c r="BN114" s="65"/>
      <c r="BO114" s="66"/>
      <c r="BP114" s="162">
        <f>BP116</f>
        <v>7355532.8399999999</v>
      </c>
      <c r="BQ114" s="163"/>
      <c r="BR114" s="163"/>
      <c r="BS114" s="163"/>
      <c r="BT114" s="163"/>
      <c r="BU114" s="163"/>
      <c r="BV114" s="163"/>
      <c r="BW114" s="164"/>
      <c r="BX114" s="162">
        <f>BX116</f>
        <v>7233460</v>
      </c>
      <c r="BY114" s="163"/>
      <c r="BZ114" s="163"/>
      <c r="CA114" s="163"/>
      <c r="CB114" s="163"/>
      <c r="CC114" s="163"/>
      <c r="CD114" s="163"/>
      <c r="CE114" s="164"/>
      <c r="CF114" s="162">
        <f>CF116</f>
        <v>7648810</v>
      </c>
      <c r="CG114" s="163"/>
      <c r="CH114" s="163"/>
      <c r="CI114" s="163"/>
      <c r="CJ114" s="163"/>
      <c r="CK114" s="163"/>
      <c r="CL114" s="163"/>
      <c r="CM114" s="164"/>
      <c r="CN114" s="113" t="s">
        <v>62</v>
      </c>
      <c r="CO114" s="114"/>
      <c r="CP114" s="114"/>
      <c r="CQ114" s="114"/>
      <c r="CR114" s="114"/>
      <c r="CS114" s="114"/>
      <c r="CT114" s="114"/>
      <c r="CU114" s="115"/>
    </row>
    <row r="115" spans="1:99">
      <c r="A115" s="120" t="s">
        <v>143</v>
      </c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/>
      <c r="AN115" s="120"/>
      <c r="AO115" s="120"/>
      <c r="AP115" s="120"/>
      <c r="AQ115" s="120"/>
      <c r="AR115" s="120"/>
      <c r="AS115" s="120"/>
      <c r="AT115" s="120"/>
      <c r="AU115" s="120"/>
      <c r="AV115" s="120"/>
      <c r="AW115" s="120"/>
      <c r="AX115" s="103"/>
      <c r="AY115" s="104"/>
      <c r="AZ115" s="104"/>
      <c r="BA115" s="104"/>
      <c r="BB115" s="105"/>
      <c r="BC115" s="106"/>
      <c r="BD115" s="104"/>
      <c r="BE115" s="104"/>
      <c r="BF115" s="104"/>
      <c r="BG115" s="104"/>
      <c r="BH115" s="104"/>
      <c r="BI115" s="105"/>
      <c r="BJ115" s="106"/>
      <c r="BK115" s="104"/>
      <c r="BL115" s="104"/>
      <c r="BM115" s="104"/>
      <c r="BN115" s="104"/>
      <c r="BO115" s="105"/>
      <c r="BP115" s="192"/>
      <c r="BQ115" s="193"/>
      <c r="BR115" s="193"/>
      <c r="BS115" s="193"/>
      <c r="BT115" s="193"/>
      <c r="BU115" s="193"/>
      <c r="BV115" s="193"/>
      <c r="BW115" s="194"/>
      <c r="BX115" s="192"/>
      <c r="BY115" s="193"/>
      <c r="BZ115" s="193"/>
      <c r="CA115" s="193"/>
      <c r="CB115" s="193"/>
      <c r="CC115" s="193"/>
      <c r="CD115" s="193"/>
      <c r="CE115" s="194"/>
      <c r="CF115" s="192"/>
      <c r="CG115" s="193"/>
      <c r="CH115" s="193"/>
      <c r="CI115" s="193"/>
      <c r="CJ115" s="193"/>
      <c r="CK115" s="193"/>
      <c r="CL115" s="193"/>
      <c r="CM115" s="194"/>
      <c r="CN115" s="116"/>
      <c r="CO115" s="117"/>
      <c r="CP115" s="117"/>
      <c r="CQ115" s="117"/>
      <c r="CR115" s="117"/>
      <c r="CS115" s="117"/>
      <c r="CT115" s="117"/>
      <c r="CU115" s="118"/>
    </row>
    <row r="116" spans="1:99">
      <c r="A116" s="102" t="s">
        <v>67</v>
      </c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64" t="s">
        <v>144</v>
      </c>
      <c r="AY116" s="65"/>
      <c r="AZ116" s="65"/>
      <c r="BA116" s="65"/>
      <c r="BB116" s="66"/>
      <c r="BC116" s="70" t="s">
        <v>142</v>
      </c>
      <c r="BD116" s="65"/>
      <c r="BE116" s="65"/>
      <c r="BF116" s="65"/>
      <c r="BG116" s="65"/>
      <c r="BH116" s="65"/>
      <c r="BI116" s="66"/>
      <c r="BJ116" s="70" t="s">
        <v>145</v>
      </c>
      <c r="BK116" s="65"/>
      <c r="BL116" s="65"/>
      <c r="BM116" s="65"/>
      <c r="BN116" s="65"/>
      <c r="BO116" s="66"/>
      <c r="BP116" s="162">
        <f>6854700+500832.84</f>
        <v>7355532.8399999999</v>
      </c>
      <c r="BQ116" s="163"/>
      <c r="BR116" s="163"/>
      <c r="BS116" s="163"/>
      <c r="BT116" s="163"/>
      <c r="BU116" s="163"/>
      <c r="BV116" s="163"/>
      <c r="BW116" s="164"/>
      <c r="BX116" s="162">
        <v>7233460</v>
      </c>
      <c r="BY116" s="163"/>
      <c r="BZ116" s="163"/>
      <c r="CA116" s="163"/>
      <c r="CB116" s="163"/>
      <c r="CC116" s="163"/>
      <c r="CD116" s="163"/>
      <c r="CE116" s="164"/>
      <c r="CF116" s="162">
        <v>7648810</v>
      </c>
      <c r="CG116" s="163"/>
      <c r="CH116" s="163"/>
      <c r="CI116" s="163"/>
      <c r="CJ116" s="163"/>
      <c r="CK116" s="163"/>
      <c r="CL116" s="163"/>
      <c r="CM116" s="164"/>
      <c r="CN116" s="113" t="s">
        <v>62</v>
      </c>
      <c r="CO116" s="114"/>
      <c r="CP116" s="114"/>
      <c r="CQ116" s="114"/>
      <c r="CR116" s="114"/>
      <c r="CS116" s="114"/>
      <c r="CT116" s="114"/>
      <c r="CU116" s="115"/>
    </row>
    <row r="117" spans="1:99">
      <c r="A117" s="119" t="s">
        <v>146</v>
      </c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03"/>
      <c r="AY117" s="104"/>
      <c r="AZ117" s="104"/>
      <c r="BA117" s="104"/>
      <c r="BB117" s="105"/>
      <c r="BC117" s="106"/>
      <c r="BD117" s="104"/>
      <c r="BE117" s="104"/>
      <c r="BF117" s="104"/>
      <c r="BG117" s="104"/>
      <c r="BH117" s="104"/>
      <c r="BI117" s="105"/>
      <c r="BJ117" s="106"/>
      <c r="BK117" s="104"/>
      <c r="BL117" s="104"/>
      <c r="BM117" s="104"/>
      <c r="BN117" s="104"/>
      <c r="BO117" s="105"/>
      <c r="BP117" s="192"/>
      <c r="BQ117" s="193"/>
      <c r="BR117" s="193"/>
      <c r="BS117" s="193"/>
      <c r="BT117" s="193"/>
      <c r="BU117" s="193"/>
      <c r="BV117" s="193"/>
      <c r="BW117" s="194"/>
      <c r="BX117" s="192"/>
      <c r="BY117" s="193"/>
      <c r="BZ117" s="193"/>
      <c r="CA117" s="193"/>
      <c r="CB117" s="193"/>
      <c r="CC117" s="193"/>
      <c r="CD117" s="193"/>
      <c r="CE117" s="194"/>
      <c r="CF117" s="192"/>
      <c r="CG117" s="193"/>
      <c r="CH117" s="193"/>
      <c r="CI117" s="193"/>
      <c r="CJ117" s="193"/>
      <c r="CK117" s="193"/>
      <c r="CL117" s="193"/>
      <c r="CM117" s="194"/>
      <c r="CN117" s="116"/>
      <c r="CO117" s="117"/>
      <c r="CP117" s="117"/>
      <c r="CQ117" s="117"/>
      <c r="CR117" s="117"/>
      <c r="CS117" s="117"/>
      <c r="CT117" s="117"/>
      <c r="CU117" s="118"/>
    </row>
    <row r="118" spans="1:99">
      <c r="A118" s="48" t="s">
        <v>147</v>
      </c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9"/>
      <c r="AX118" s="222" t="s">
        <v>148</v>
      </c>
      <c r="AY118" s="223"/>
      <c r="AZ118" s="223"/>
      <c r="BA118" s="223"/>
      <c r="BB118" s="223"/>
      <c r="BC118" s="223" t="s">
        <v>149</v>
      </c>
      <c r="BD118" s="223"/>
      <c r="BE118" s="223"/>
      <c r="BF118" s="223"/>
      <c r="BG118" s="223"/>
      <c r="BH118" s="223"/>
      <c r="BI118" s="223"/>
      <c r="BJ118" s="223" t="s">
        <v>62</v>
      </c>
      <c r="BK118" s="223"/>
      <c r="BL118" s="223"/>
      <c r="BM118" s="223"/>
      <c r="BN118" s="223"/>
      <c r="BO118" s="223"/>
      <c r="BP118" s="224">
        <f>BP119+BP121+BP123</f>
        <v>0</v>
      </c>
      <c r="BQ118" s="224"/>
      <c r="BR118" s="224"/>
      <c r="BS118" s="224"/>
      <c r="BT118" s="224"/>
      <c r="BU118" s="224"/>
      <c r="BV118" s="224"/>
      <c r="BW118" s="224"/>
      <c r="BX118" s="224">
        <f>BX119+BX121+BX123</f>
        <v>0</v>
      </c>
      <c r="BY118" s="224"/>
      <c r="BZ118" s="224"/>
      <c r="CA118" s="224"/>
      <c r="CB118" s="224"/>
      <c r="CC118" s="224"/>
      <c r="CD118" s="224"/>
      <c r="CE118" s="224"/>
      <c r="CF118" s="224">
        <f>CF119+CF121+CF123</f>
        <v>0</v>
      </c>
      <c r="CG118" s="224"/>
      <c r="CH118" s="224"/>
      <c r="CI118" s="224"/>
      <c r="CJ118" s="224"/>
      <c r="CK118" s="224"/>
      <c r="CL118" s="224"/>
      <c r="CM118" s="224"/>
      <c r="CN118" s="225" t="s">
        <v>62</v>
      </c>
      <c r="CO118" s="225"/>
      <c r="CP118" s="225"/>
      <c r="CQ118" s="225"/>
      <c r="CR118" s="225"/>
      <c r="CS118" s="225"/>
      <c r="CT118" s="225"/>
      <c r="CU118" s="226"/>
    </row>
    <row r="119" spans="1:99" ht="13.5" customHeight="1">
      <c r="A119" s="137" t="s">
        <v>116</v>
      </c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8"/>
      <c r="AX119" s="64" t="s">
        <v>150</v>
      </c>
      <c r="AY119" s="65"/>
      <c r="AZ119" s="65"/>
      <c r="BA119" s="65"/>
      <c r="BB119" s="66"/>
      <c r="BC119" s="70" t="s">
        <v>151</v>
      </c>
      <c r="BD119" s="65"/>
      <c r="BE119" s="65"/>
      <c r="BF119" s="65"/>
      <c r="BG119" s="65"/>
      <c r="BH119" s="65"/>
      <c r="BI119" s="66"/>
      <c r="BJ119" s="70" t="s">
        <v>152</v>
      </c>
      <c r="BK119" s="65"/>
      <c r="BL119" s="65"/>
      <c r="BM119" s="65"/>
      <c r="BN119" s="65"/>
      <c r="BO119" s="66"/>
      <c r="BP119" s="74"/>
      <c r="BQ119" s="75"/>
      <c r="BR119" s="75"/>
      <c r="BS119" s="75"/>
      <c r="BT119" s="75"/>
      <c r="BU119" s="75"/>
      <c r="BV119" s="75"/>
      <c r="BW119" s="76"/>
      <c r="BX119" s="74"/>
      <c r="BY119" s="75"/>
      <c r="BZ119" s="75"/>
      <c r="CA119" s="75"/>
      <c r="CB119" s="75"/>
      <c r="CC119" s="75"/>
      <c r="CD119" s="75"/>
      <c r="CE119" s="76"/>
      <c r="CF119" s="74"/>
      <c r="CG119" s="75"/>
      <c r="CH119" s="75"/>
      <c r="CI119" s="75"/>
      <c r="CJ119" s="75"/>
      <c r="CK119" s="75"/>
      <c r="CL119" s="75"/>
      <c r="CM119" s="76"/>
      <c r="CN119" s="113" t="s">
        <v>62</v>
      </c>
      <c r="CO119" s="114"/>
      <c r="CP119" s="114"/>
      <c r="CQ119" s="114"/>
      <c r="CR119" s="114"/>
      <c r="CS119" s="114"/>
      <c r="CT119" s="114"/>
      <c r="CU119" s="115"/>
    </row>
    <row r="120" spans="1:99">
      <c r="A120" s="120" t="s">
        <v>153</v>
      </c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0"/>
      <c r="AQ120" s="120"/>
      <c r="AR120" s="120"/>
      <c r="AS120" s="120"/>
      <c r="AT120" s="120"/>
      <c r="AU120" s="120"/>
      <c r="AV120" s="120"/>
      <c r="AW120" s="120"/>
      <c r="AX120" s="103"/>
      <c r="AY120" s="104"/>
      <c r="AZ120" s="104"/>
      <c r="BA120" s="104"/>
      <c r="BB120" s="105"/>
      <c r="BC120" s="106"/>
      <c r="BD120" s="104"/>
      <c r="BE120" s="104"/>
      <c r="BF120" s="104"/>
      <c r="BG120" s="104"/>
      <c r="BH120" s="104"/>
      <c r="BI120" s="105"/>
      <c r="BJ120" s="106"/>
      <c r="BK120" s="104"/>
      <c r="BL120" s="104"/>
      <c r="BM120" s="104"/>
      <c r="BN120" s="104"/>
      <c r="BO120" s="105"/>
      <c r="BP120" s="186"/>
      <c r="BQ120" s="187"/>
      <c r="BR120" s="187"/>
      <c r="BS120" s="187"/>
      <c r="BT120" s="187"/>
      <c r="BU120" s="187"/>
      <c r="BV120" s="187"/>
      <c r="BW120" s="188"/>
      <c r="BX120" s="186"/>
      <c r="BY120" s="187"/>
      <c r="BZ120" s="187"/>
      <c r="CA120" s="187"/>
      <c r="CB120" s="187"/>
      <c r="CC120" s="187"/>
      <c r="CD120" s="187"/>
      <c r="CE120" s="188"/>
      <c r="CF120" s="186"/>
      <c r="CG120" s="187"/>
      <c r="CH120" s="187"/>
      <c r="CI120" s="187"/>
      <c r="CJ120" s="187"/>
      <c r="CK120" s="187"/>
      <c r="CL120" s="187"/>
      <c r="CM120" s="188"/>
      <c r="CN120" s="116"/>
      <c r="CO120" s="117"/>
      <c r="CP120" s="117"/>
      <c r="CQ120" s="117"/>
      <c r="CR120" s="117"/>
      <c r="CS120" s="117"/>
      <c r="CT120" s="117"/>
      <c r="CU120" s="118"/>
    </row>
    <row r="121" spans="1:99">
      <c r="A121" s="182" t="s">
        <v>154</v>
      </c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182"/>
      <c r="AT121" s="182"/>
      <c r="AU121" s="182"/>
      <c r="AV121" s="182"/>
      <c r="AW121" s="183"/>
      <c r="AX121" s="64" t="s">
        <v>155</v>
      </c>
      <c r="AY121" s="65"/>
      <c r="AZ121" s="65"/>
      <c r="BA121" s="65"/>
      <c r="BB121" s="66"/>
      <c r="BC121" s="70" t="s">
        <v>156</v>
      </c>
      <c r="BD121" s="65"/>
      <c r="BE121" s="65"/>
      <c r="BF121" s="65"/>
      <c r="BG121" s="65"/>
      <c r="BH121" s="65"/>
      <c r="BI121" s="66"/>
      <c r="BJ121" s="70" t="s">
        <v>152</v>
      </c>
      <c r="BK121" s="65"/>
      <c r="BL121" s="65"/>
      <c r="BM121" s="65"/>
      <c r="BN121" s="65"/>
      <c r="BO121" s="66"/>
      <c r="BP121" s="74"/>
      <c r="BQ121" s="75"/>
      <c r="BR121" s="75"/>
      <c r="BS121" s="75"/>
      <c r="BT121" s="75"/>
      <c r="BU121" s="75"/>
      <c r="BV121" s="75"/>
      <c r="BW121" s="76"/>
      <c r="BX121" s="74"/>
      <c r="BY121" s="75"/>
      <c r="BZ121" s="75"/>
      <c r="CA121" s="75"/>
      <c r="CB121" s="75"/>
      <c r="CC121" s="75"/>
      <c r="CD121" s="75"/>
      <c r="CE121" s="76"/>
      <c r="CF121" s="74"/>
      <c r="CG121" s="75"/>
      <c r="CH121" s="75"/>
      <c r="CI121" s="75"/>
      <c r="CJ121" s="75"/>
      <c r="CK121" s="75"/>
      <c r="CL121" s="75"/>
      <c r="CM121" s="76"/>
      <c r="CN121" s="113" t="s">
        <v>62</v>
      </c>
      <c r="CO121" s="114"/>
      <c r="CP121" s="114"/>
      <c r="CQ121" s="114"/>
      <c r="CR121" s="114"/>
      <c r="CS121" s="114"/>
      <c r="CT121" s="114"/>
      <c r="CU121" s="115"/>
    </row>
    <row r="122" spans="1:99" ht="6.75" customHeight="1">
      <c r="A122" s="184"/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  <c r="AR122" s="184"/>
      <c r="AS122" s="184"/>
      <c r="AT122" s="184"/>
      <c r="AU122" s="184"/>
      <c r="AV122" s="184"/>
      <c r="AW122" s="185"/>
      <c r="AX122" s="103"/>
      <c r="AY122" s="104"/>
      <c r="AZ122" s="104"/>
      <c r="BA122" s="104"/>
      <c r="BB122" s="105"/>
      <c r="BC122" s="106"/>
      <c r="BD122" s="104"/>
      <c r="BE122" s="104"/>
      <c r="BF122" s="104"/>
      <c r="BG122" s="104"/>
      <c r="BH122" s="104"/>
      <c r="BI122" s="105"/>
      <c r="BJ122" s="106"/>
      <c r="BK122" s="104"/>
      <c r="BL122" s="104"/>
      <c r="BM122" s="104"/>
      <c r="BN122" s="104"/>
      <c r="BO122" s="105"/>
      <c r="BP122" s="186"/>
      <c r="BQ122" s="187"/>
      <c r="BR122" s="187"/>
      <c r="BS122" s="187"/>
      <c r="BT122" s="187"/>
      <c r="BU122" s="187"/>
      <c r="BV122" s="187"/>
      <c r="BW122" s="188"/>
      <c r="BX122" s="186"/>
      <c r="BY122" s="187"/>
      <c r="BZ122" s="187"/>
      <c r="CA122" s="187"/>
      <c r="CB122" s="187"/>
      <c r="CC122" s="187"/>
      <c r="CD122" s="187"/>
      <c r="CE122" s="188"/>
      <c r="CF122" s="186"/>
      <c r="CG122" s="187"/>
      <c r="CH122" s="187"/>
      <c r="CI122" s="187"/>
      <c r="CJ122" s="187"/>
      <c r="CK122" s="187"/>
      <c r="CL122" s="187"/>
      <c r="CM122" s="188"/>
      <c r="CN122" s="116"/>
      <c r="CO122" s="117"/>
      <c r="CP122" s="117"/>
      <c r="CQ122" s="117"/>
      <c r="CR122" s="117"/>
      <c r="CS122" s="117"/>
      <c r="CT122" s="117"/>
      <c r="CU122" s="118"/>
    </row>
    <row r="123" spans="1:99">
      <c r="A123" s="125" t="s">
        <v>157</v>
      </c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  <c r="AU123" s="125"/>
      <c r="AV123" s="125"/>
      <c r="AW123" s="125"/>
      <c r="AX123" s="57" t="s">
        <v>158</v>
      </c>
      <c r="AY123" s="58"/>
      <c r="AZ123" s="58"/>
      <c r="BA123" s="58"/>
      <c r="BB123" s="58"/>
      <c r="BC123" s="58" t="s">
        <v>159</v>
      </c>
      <c r="BD123" s="58"/>
      <c r="BE123" s="58"/>
      <c r="BF123" s="58"/>
      <c r="BG123" s="58"/>
      <c r="BH123" s="58"/>
      <c r="BI123" s="58"/>
      <c r="BJ123" s="58" t="s">
        <v>160</v>
      </c>
      <c r="BK123" s="58"/>
      <c r="BL123" s="58"/>
      <c r="BM123" s="58"/>
      <c r="BN123" s="58"/>
      <c r="BO123" s="58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  <c r="CH123" s="60"/>
      <c r="CI123" s="60"/>
      <c r="CJ123" s="60"/>
      <c r="CK123" s="60"/>
      <c r="CL123" s="60"/>
      <c r="CM123" s="60"/>
      <c r="CN123" s="123" t="s">
        <v>62</v>
      </c>
      <c r="CO123" s="123"/>
      <c r="CP123" s="123"/>
      <c r="CQ123" s="123"/>
      <c r="CR123" s="123"/>
      <c r="CS123" s="123"/>
      <c r="CT123" s="123"/>
      <c r="CU123" s="124"/>
    </row>
    <row r="124" spans="1:99" ht="12.95" customHeight="1">
      <c r="A124" s="48" t="s">
        <v>161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9"/>
      <c r="AX124" s="92" t="s">
        <v>162</v>
      </c>
      <c r="AY124" s="93"/>
      <c r="AZ124" s="93"/>
      <c r="BA124" s="93"/>
      <c r="BB124" s="93"/>
      <c r="BC124" s="93" t="s">
        <v>62</v>
      </c>
      <c r="BD124" s="93"/>
      <c r="BE124" s="93"/>
      <c r="BF124" s="93"/>
      <c r="BG124" s="93"/>
      <c r="BH124" s="93"/>
      <c r="BI124" s="93"/>
      <c r="BJ124" s="93"/>
      <c r="BK124" s="93"/>
      <c r="BL124" s="93"/>
      <c r="BM124" s="93"/>
      <c r="BN124" s="93"/>
      <c r="BO124" s="93"/>
      <c r="BP124" s="94">
        <f>BP125+BP139</f>
        <v>2299398.7999999998</v>
      </c>
      <c r="BQ124" s="94"/>
      <c r="BR124" s="94"/>
      <c r="BS124" s="94"/>
      <c r="BT124" s="94"/>
      <c r="BU124" s="94"/>
      <c r="BV124" s="94"/>
      <c r="BW124" s="94"/>
      <c r="BX124" s="94">
        <f>BX125+BX139</f>
        <v>1885000</v>
      </c>
      <c r="BY124" s="94"/>
      <c r="BZ124" s="94"/>
      <c r="CA124" s="94"/>
      <c r="CB124" s="94"/>
      <c r="CC124" s="94"/>
      <c r="CD124" s="94"/>
      <c r="CE124" s="94"/>
      <c r="CF124" s="94">
        <f>CF125+CF139</f>
        <v>1885000</v>
      </c>
      <c r="CG124" s="94"/>
      <c r="CH124" s="94"/>
      <c r="CI124" s="94"/>
      <c r="CJ124" s="94"/>
      <c r="CK124" s="94"/>
      <c r="CL124" s="94"/>
      <c r="CM124" s="94"/>
      <c r="CN124" s="53"/>
      <c r="CO124" s="54"/>
      <c r="CP124" s="54"/>
      <c r="CQ124" s="54"/>
      <c r="CR124" s="54"/>
      <c r="CS124" s="54"/>
      <c r="CT124" s="54"/>
      <c r="CU124" s="55"/>
    </row>
    <row r="125" spans="1:99" ht="12.95" customHeight="1">
      <c r="A125" s="203" t="s">
        <v>163</v>
      </c>
      <c r="B125" s="203"/>
      <c r="C125" s="203"/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3"/>
      <c r="O125" s="203"/>
      <c r="P125" s="203"/>
      <c r="Q125" s="203"/>
      <c r="R125" s="203"/>
      <c r="S125" s="203"/>
      <c r="T125" s="203"/>
      <c r="U125" s="203"/>
      <c r="V125" s="203"/>
      <c r="W125" s="203"/>
      <c r="X125" s="203"/>
      <c r="Y125" s="203"/>
      <c r="Z125" s="203"/>
      <c r="AA125" s="203"/>
      <c r="AB125" s="203"/>
      <c r="AC125" s="203"/>
      <c r="AD125" s="203"/>
      <c r="AE125" s="203"/>
      <c r="AF125" s="203"/>
      <c r="AG125" s="203"/>
      <c r="AH125" s="203"/>
      <c r="AI125" s="203"/>
      <c r="AJ125" s="203"/>
      <c r="AK125" s="203"/>
      <c r="AL125" s="203"/>
      <c r="AM125" s="203"/>
      <c r="AN125" s="203"/>
      <c r="AO125" s="203"/>
      <c r="AP125" s="203"/>
      <c r="AQ125" s="203"/>
      <c r="AR125" s="203"/>
      <c r="AS125" s="203"/>
      <c r="AT125" s="203"/>
      <c r="AU125" s="203"/>
      <c r="AV125" s="203"/>
      <c r="AW125" s="204"/>
      <c r="AX125" s="205" t="s">
        <v>164</v>
      </c>
      <c r="AY125" s="206"/>
      <c r="AZ125" s="206"/>
      <c r="BA125" s="206"/>
      <c r="BB125" s="206"/>
      <c r="BC125" s="206" t="s">
        <v>165</v>
      </c>
      <c r="BD125" s="206"/>
      <c r="BE125" s="206"/>
      <c r="BF125" s="206"/>
      <c r="BG125" s="206"/>
      <c r="BH125" s="206"/>
      <c r="BI125" s="206"/>
      <c r="BJ125" s="206"/>
      <c r="BK125" s="206"/>
      <c r="BL125" s="206"/>
      <c r="BM125" s="206"/>
      <c r="BN125" s="206"/>
      <c r="BO125" s="206"/>
      <c r="BP125" s="196">
        <f>BP126+BP127+BP128+BP129+BP130+BP131+BP132+BP133+BP134+BP135+BP136+BP137+BP138</f>
        <v>2299398.7999999998</v>
      </c>
      <c r="BQ125" s="196"/>
      <c r="BR125" s="196"/>
      <c r="BS125" s="196"/>
      <c r="BT125" s="196"/>
      <c r="BU125" s="196"/>
      <c r="BV125" s="196"/>
      <c r="BW125" s="196"/>
      <c r="BX125" s="196">
        <f>BX126+BX127+BX128+BX129+BX130+BX131+BX132+BX133+BX134+BX135+BX136+BX137+BX138</f>
        <v>1885000</v>
      </c>
      <c r="BY125" s="196"/>
      <c r="BZ125" s="196"/>
      <c r="CA125" s="196"/>
      <c r="CB125" s="196"/>
      <c r="CC125" s="196"/>
      <c r="CD125" s="196"/>
      <c r="CE125" s="196"/>
      <c r="CF125" s="196">
        <f>CF126+CF127+CF128+CF129+CF130+CF131+CF132+CF133+CF134+CF135+CF136+CF137+CF138</f>
        <v>1885000</v>
      </c>
      <c r="CG125" s="196"/>
      <c r="CH125" s="196"/>
      <c r="CI125" s="196"/>
      <c r="CJ125" s="196"/>
      <c r="CK125" s="196"/>
      <c r="CL125" s="196"/>
      <c r="CM125" s="196"/>
      <c r="CN125" s="207"/>
      <c r="CO125" s="208"/>
      <c r="CP125" s="208"/>
      <c r="CQ125" s="208"/>
      <c r="CR125" s="208"/>
      <c r="CS125" s="208"/>
      <c r="CT125" s="208"/>
      <c r="CU125" s="209"/>
    </row>
    <row r="126" spans="1:99" ht="12.95" customHeight="1">
      <c r="A126" s="139" t="s">
        <v>166</v>
      </c>
      <c r="B126" s="139"/>
      <c r="C126" s="139"/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27" t="s">
        <v>167</v>
      </c>
      <c r="AY126" s="68"/>
      <c r="AZ126" s="68"/>
      <c r="BA126" s="68"/>
      <c r="BB126" s="69"/>
      <c r="BC126" s="58" t="s">
        <v>165</v>
      </c>
      <c r="BD126" s="58"/>
      <c r="BE126" s="58"/>
      <c r="BF126" s="58"/>
      <c r="BG126" s="58"/>
      <c r="BH126" s="58"/>
      <c r="BI126" s="58"/>
      <c r="BJ126" s="67" t="s">
        <v>168</v>
      </c>
      <c r="BK126" s="68"/>
      <c r="BL126" s="68"/>
      <c r="BM126" s="68"/>
      <c r="BN126" s="68"/>
      <c r="BO126" s="69"/>
      <c r="BP126" s="197">
        <f>65000+4398.8</f>
        <v>69398.8</v>
      </c>
      <c r="BQ126" s="198"/>
      <c r="BR126" s="198"/>
      <c r="BS126" s="198"/>
      <c r="BT126" s="198"/>
      <c r="BU126" s="198"/>
      <c r="BV126" s="198"/>
      <c r="BW126" s="199"/>
      <c r="BX126" s="197">
        <v>65000</v>
      </c>
      <c r="BY126" s="198"/>
      <c r="BZ126" s="198"/>
      <c r="CA126" s="198"/>
      <c r="CB126" s="198"/>
      <c r="CC126" s="198"/>
      <c r="CD126" s="198"/>
      <c r="CE126" s="199"/>
      <c r="CF126" s="197">
        <v>65000</v>
      </c>
      <c r="CG126" s="198"/>
      <c r="CH126" s="198"/>
      <c r="CI126" s="198"/>
      <c r="CJ126" s="198"/>
      <c r="CK126" s="198"/>
      <c r="CL126" s="198"/>
      <c r="CM126" s="199"/>
      <c r="CN126" s="61"/>
      <c r="CO126" s="62"/>
      <c r="CP126" s="62"/>
      <c r="CQ126" s="62"/>
      <c r="CR126" s="62"/>
      <c r="CS126" s="62"/>
      <c r="CT126" s="62"/>
      <c r="CU126" s="63"/>
    </row>
    <row r="127" spans="1:99" ht="13.5" hidden="1" customHeight="1">
      <c r="A127" s="56" t="s">
        <v>169</v>
      </c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64" t="s">
        <v>170</v>
      </c>
      <c r="AY127" s="65"/>
      <c r="AZ127" s="65"/>
      <c r="BA127" s="65"/>
      <c r="BB127" s="66"/>
      <c r="BC127" s="67" t="s">
        <v>165</v>
      </c>
      <c r="BD127" s="68"/>
      <c r="BE127" s="68"/>
      <c r="BF127" s="68"/>
      <c r="BG127" s="68"/>
      <c r="BH127" s="68"/>
      <c r="BI127" s="69"/>
      <c r="BJ127" s="70" t="s">
        <v>171</v>
      </c>
      <c r="BK127" s="65"/>
      <c r="BL127" s="65"/>
      <c r="BM127" s="65"/>
      <c r="BN127" s="65"/>
      <c r="BO127" s="66"/>
      <c r="BP127" s="74"/>
      <c r="BQ127" s="75"/>
      <c r="BR127" s="75"/>
      <c r="BS127" s="75"/>
      <c r="BT127" s="75"/>
      <c r="BU127" s="75"/>
      <c r="BV127" s="75"/>
      <c r="BW127" s="76"/>
      <c r="BX127" s="74"/>
      <c r="BY127" s="75"/>
      <c r="BZ127" s="75"/>
      <c r="CA127" s="75"/>
      <c r="CB127" s="75"/>
      <c r="CC127" s="75"/>
      <c r="CD127" s="75"/>
      <c r="CE127" s="76"/>
      <c r="CF127" s="74"/>
      <c r="CG127" s="75"/>
      <c r="CH127" s="75"/>
      <c r="CI127" s="75"/>
      <c r="CJ127" s="75"/>
      <c r="CK127" s="75"/>
      <c r="CL127" s="75"/>
      <c r="CM127" s="76"/>
      <c r="CN127" s="77"/>
      <c r="CO127" s="78"/>
      <c r="CP127" s="78"/>
      <c r="CQ127" s="78"/>
      <c r="CR127" s="78"/>
      <c r="CS127" s="78"/>
      <c r="CT127" s="78"/>
      <c r="CU127" s="79"/>
    </row>
    <row r="128" spans="1:99" ht="12.95" hidden="1" customHeight="1">
      <c r="A128" s="56" t="s">
        <v>172</v>
      </c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127" t="s">
        <v>173</v>
      </c>
      <c r="AY128" s="68"/>
      <c r="AZ128" s="68"/>
      <c r="BA128" s="68"/>
      <c r="BB128" s="69"/>
      <c r="BC128" s="58" t="s">
        <v>165</v>
      </c>
      <c r="BD128" s="58"/>
      <c r="BE128" s="58"/>
      <c r="BF128" s="58"/>
      <c r="BG128" s="58"/>
      <c r="BH128" s="58"/>
      <c r="BI128" s="58"/>
      <c r="BJ128" s="67" t="s">
        <v>174</v>
      </c>
      <c r="BK128" s="68"/>
      <c r="BL128" s="68"/>
      <c r="BM128" s="68"/>
      <c r="BN128" s="68"/>
      <c r="BO128" s="69"/>
      <c r="BP128" s="197"/>
      <c r="BQ128" s="198"/>
      <c r="BR128" s="198"/>
      <c r="BS128" s="198"/>
      <c r="BT128" s="198"/>
      <c r="BU128" s="198"/>
      <c r="BV128" s="198"/>
      <c r="BW128" s="199"/>
      <c r="BX128" s="197"/>
      <c r="BY128" s="198"/>
      <c r="BZ128" s="198"/>
      <c r="CA128" s="198"/>
      <c r="CB128" s="198"/>
      <c r="CC128" s="198"/>
      <c r="CD128" s="198"/>
      <c r="CE128" s="199"/>
      <c r="CF128" s="197"/>
      <c r="CG128" s="198"/>
      <c r="CH128" s="198"/>
      <c r="CI128" s="198"/>
      <c r="CJ128" s="198"/>
      <c r="CK128" s="198"/>
      <c r="CL128" s="198"/>
      <c r="CM128" s="199"/>
      <c r="CN128" s="61"/>
      <c r="CO128" s="62"/>
      <c r="CP128" s="62"/>
      <c r="CQ128" s="62"/>
      <c r="CR128" s="62"/>
      <c r="CS128" s="62"/>
      <c r="CT128" s="62"/>
      <c r="CU128" s="63"/>
    </row>
    <row r="129" spans="1:100">
      <c r="A129" s="56" t="s">
        <v>175</v>
      </c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127" t="s">
        <v>176</v>
      </c>
      <c r="AY129" s="68"/>
      <c r="AZ129" s="68"/>
      <c r="BA129" s="68"/>
      <c r="BB129" s="69"/>
      <c r="BC129" s="58" t="s">
        <v>165</v>
      </c>
      <c r="BD129" s="58"/>
      <c r="BE129" s="58"/>
      <c r="BF129" s="58"/>
      <c r="BG129" s="58"/>
      <c r="BH129" s="58"/>
      <c r="BI129" s="58"/>
      <c r="BJ129" s="67" t="s">
        <v>177</v>
      </c>
      <c r="BK129" s="68"/>
      <c r="BL129" s="68"/>
      <c r="BM129" s="68"/>
      <c r="BN129" s="68"/>
      <c r="BO129" s="69"/>
      <c r="BP129" s="197">
        <v>30000</v>
      </c>
      <c r="BQ129" s="198"/>
      <c r="BR129" s="198"/>
      <c r="BS129" s="198"/>
      <c r="BT129" s="198"/>
      <c r="BU129" s="198"/>
      <c r="BV129" s="198"/>
      <c r="BW129" s="199"/>
      <c r="BX129" s="197">
        <v>30000</v>
      </c>
      <c r="BY129" s="198"/>
      <c r="BZ129" s="198"/>
      <c r="CA129" s="198"/>
      <c r="CB129" s="198"/>
      <c r="CC129" s="198"/>
      <c r="CD129" s="198"/>
      <c r="CE129" s="199"/>
      <c r="CF129" s="197">
        <v>30000</v>
      </c>
      <c r="CG129" s="198"/>
      <c r="CH129" s="198"/>
      <c r="CI129" s="198"/>
      <c r="CJ129" s="198"/>
      <c r="CK129" s="198"/>
      <c r="CL129" s="198"/>
      <c r="CM129" s="199"/>
      <c r="CN129" s="61"/>
      <c r="CO129" s="62"/>
      <c r="CP129" s="62"/>
      <c r="CQ129" s="62"/>
      <c r="CR129" s="62"/>
      <c r="CS129" s="62"/>
      <c r="CT129" s="62"/>
      <c r="CU129" s="63"/>
    </row>
    <row r="130" spans="1:100">
      <c r="A130" s="56" t="s">
        <v>178</v>
      </c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7" t="s">
        <v>179</v>
      </c>
      <c r="AY130" s="58"/>
      <c r="AZ130" s="58"/>
      <c r="BA130" s="58"/>
      <c r="BB130" s="58"/>
      <c r="BC130" s="58" t="s">
        <v>165</v>
      </c>
      <c r="BD130" s="58"/>
      <c r="BE130" s="58"/>
      <c r="BF130" s="58"/>
      <c r="BG130" s="58"/>
      <c r="BH130" s="58"/>
      <c r="BI130" s="58"/>
      <c r="BJ130" s="58" t="s">
        <v>180</v>
      </c>
      <c r="BK130" s="58"/>
      <c r="BL130" s="58"/>
      <c r="BM130" s="58"/>
      <c r="BN130" s="58"/>
      <c r="BO130" s="58"/>
      <c r="BP130" s="60">
        <v>385000</v>
      </c>
      <c r="BQ130" s="60"/>
      <c r="BR130" s="60"/>
      <c r="BS130" s="60"/>
      <c r="BT130" s="60"/>
      <c r="BU130" s="60"/>
      <c r="BV130" s="60"/>
      <c r="BW130" s="60"/>
      <c r="BX130" s="60">
        <v>385000</v>
      </c>
      <c r="BY130" s="60"/>
      <c r="BZ130" s="60"/>
      <c r="CA130" s="60"/>
      <c r="CB130" s="60"/>
      <c r="CC130" s="60"/>
      <c r="CD130" s="60"/>
      <c r="CE130" s="60"/>
      <c r="CF130" s="60">
        <v>385000</v>
      </c>
      <c r="CG130" s="60"/>
      <c r="CH130" s="60"/>
      <c r="CI130" s="60"/>
      <c r="CJ130" s="60"/>
      <c r="CK130" s="60"/>
      <c r="CL130" s="60"/>
      <c r="CM130" s="60"/>
      <c r="CN130" s="61"/>
      <c r="CO130" s="62"/>
      <c r="CP130" s="62"/>
      <c r="CQ130" s="62"/>
      <c r="CR130" s="62"/>
      <c r="CS130" s="62"/>
      <c r="CT130" s="62"/>
      <c r="CU130" s="63"/>
    </row>
    <row r="131" spans="1:100" hidden="1">
      <c r="A131" s="56" t="s">
        <v>181</v>
      </c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7" t="s">
        <v>182</v>
      </c>
      <c r="AY131" s="58"/>
      <c r="AZ131" s="58"/>
      <c r="BA131" s="58"/>
      <c r="BB131" s="58"/>
      <c r="BC131" s="58" t="s">
        <v>165</v>
      </c>
      <c r="BD131" s="58"/>
      <c r="BE131" s="58"/>
      <c r="BF131" s="58"/>
      <c r="BG131" s="58"/>
      <c r="BH131" s="58"/>
      <c r="BI131" s="58"/>
      <c r="BJ131" s="58" t="s">
        <v>183</v>
      </c>
      <c r="BK131" s="58"/>
      <c r="BL131" s="58"/>
      <c r="BM131" s="58"/>
      <c r="BN131" s="58"/>
      <c r="BO131" s="58"/>
      <c r="BP131" s="60"/>
      <c r="BQ131" s="60"/>
      <c r="BR131" s="60"/>
      <c r="BS131" s="60"/>
      <c r="BT131" s="60"/>
      <c r="BU131" s="60"/>
      <c r="BV131" s="60"/>
      <c r="BW131" s="60"/>
      <c r="BX131" s="60"/>
      <c r="BY131" s="60"/>
      <c r="BZ131" s="60"/>
      <c r="CA131" s="60"/>
      <c r="CB131" s="60"/>
      <c r="CC131" s="60"/>
      <c r="CD131" s="60"/>
      <c r="CE131" s="60"/>
      <c r="CF131" s="60"/>
      <c r="CG131" s="60"/>
      <c r="CH131" s="60"/>
      <c r="CI131" s="60"/>
      <c r="CJ131" s="60"/>
      <c r="CK131" s="60"/>
      <c r="CL131" s="60"/>
      <c r="CM131" s="60"/>
      <c r="CN131" s="61"/>
      <c r="CO131" s="62"/>
      <c r="CP131" s="62"/>
      <c r="CQ131" s="62"/>
      <c r="CR131" s="62"/>
      <c r="CS131" s="62"/>
      <c r="CT131" s="62"/>
      <c r="CU131" s="63"/>
    </row>
    <row r="132" spans="1:100" ht="12.95" customHeight="1">
      <c r="A132" s="56" t="s">
        <v>184</v>
      </c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127" t="s">
        <v>185</v>
      </c>
      <c r="AY132" s="68"/>
      <c r="AZ132" s="68"/>
      <c r="BA132" s="68"/>
      <c r="BB132" s="69"/>
      <c r="BC132" s="58" t="s">
        <v>165</v>
      </c>
      <c r="BD132" s="58"/>
      <c r="BE132" s="58"/>
      <c r="BF132" s="58"/>
      <c r="BG132" s="58"/>
      <c r="BH132" s="58"/>
      <c r="BI132" s="58"/>
      <c r="BJ132" s="67" t="s">
        <v>186</v>
      </c>
      <c r="BK132" s="68"/>
      <c r="BL132" s="68"/>
      <c r="BM132" s="68"/>
      <c r="BN132" s="68"/>
      <c r="BO132" s="69"/>
      <c r="BP132" s="197">
        <v>1610000</v>
      </c>
      <c r="BQ132" s="198"/>
      <c r="BR132" s="198"/>
      <c r="BS132" s="198"/>
      <c r="BT132" s="198"/>
      <c r="BU132" s="198"/>
      <c r="BV132" s="198"/>
      <c r="BW132" s="199"/>
      <c r="BX132" s="197">
        <v>1200000</v>
      </c>
      <c r="BY132" s="198"/>
      <c r="BZ132" s="198"/>
      <c r="CA132" s="198"/>
      <c r="CB132" s="198"/>
      <c r="CC132" s="198"/>
      <c r="CD132" s="198"/>
      <c r="CE132" s="199"/>
      <c r="CF132" s="197">
        <v>1200000</v>
      </c>
      <c r="CG132" s="198"/>
      <c r="CH132" s="198"/>
      <c r="CI132" s="198"/>
      <c r="CJ132" s="198"/>
      <c r="CK132" s="198"/>
      <c r="CL132" s="198"/>
      <c r="CM132" s="199"/>
      <c r="CN132" s="61"/>
      <c r="CO132" s="62"/>
      <c r="CP132" s="62"/>
      <c r="CQ132" s="62"/>
      <c r="CR132" s="62"/>
      <c r="CS132" s="62"/>
      <c r="CT132" s="62"/>
      <c r="CU132" s="63"/>
    </row>
    <row r="133" spans="1:100" ht="12.95" hidden="1" customHeight="1">
      <c r="A133" s="56" t="s">
        <v>187</v>
      </c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127" t="s">
        <v>188</v>
      </c>
      <c r="AY133" s="68"/>
      <c r="AZ133" s="68"/>
      <c r="BA133" s="68"/>
      <c r="BB133" s="69"/>
      <c r="BC133" s="58" t="s">
        <v>165</v>
      </c>
      <c r="BD133" s="58"/>
      <c r="BE133" s="58"/>
      <c r="BF133" s="58"/>
      <c r="BG133" s="58"/>
      <c r="BH133" s="58"/>
      <c r="BI133" s="58"/>
      <c r="BJ133" s="67" t="s">
        <v>189</v>
      </c>
      <c r="BK133" s="68"/>
      <c r="BL133" s="68"/>
      <c r="BM133" s="68"/>
      <c r="BN133" s="68"/>
      <c r="BO133" s="69"/>
      <c r="BP133" s="197"/>
      <c r="BQ133" s="198"/>
      <c r="BR133" s="198"/>
      <c r="BS133" s="198"/>
      <c r="BT133" s="198"/>
      <c r="BU133" s="198"/>
      <c r="BV133" s="198"/>
      <c r="BW133" s="199"/>
      <c r="BX133" s="197"/>
      <c r="BY133" s="198"/>
      <c r="BZ133" s="198"/>
      <c r="CA133" s="198"/>
      <c r="CB133" s="198"/>
      <c r="CC133" s="198"/>
      <c r="CD133" s="198"/>
      <c r="CE133" s="199"/>
      <c r="CF133" s="197"/>
      <c r="CG133" s="198"/>
      <c r="CH133" s="198"/>
      <c r="CI133" s="198"/>
      <c r="CJ133" s="198"/>
      <c r="CK133" s="198"/>
      <c r="CL133" s="198"/>
      <c r="CM133" s="199"/>
      <c r="CN133" s="61"/>
      <c r="CO133" s="62"/>
      <c r="CP133" s="62"/>
      <c r="CQ133" s="62"/>
      <c r="CR133" s="62"/>
      <c r="CS133" s="62"/>
      <c r="CT133" s="62"/>
      <c r="CU133" s="63"/>
    </row>
    <row r="134" spans="1:100" ht="22.5" hidden="1" customHeight="1">
      <c r="A134" s="56" t="s">
        <v>190</v>
      </c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127" t="s">
        <v>191</v>
      </c>
      <c r="AY134" s="68"/>
      <c r="AZ134" s="68"/>
      <c r="BA134" s="68"/>
      <c r="BB134" s="69"/>
      <c r="BC134" s="58" t="s">
        <v>165</v>
      </c>
      <c r="BD134" s="58"/>
      <c r="BE134" s="58"/>
      <c r="BF134" s="58"/>
      <c r="BG134" s="58"/>
      <c r="BH134" s="58"/>
      <c r="BI134" s="58"/>
      <c r="BJ134" s="67" t="s">
        <v>192</v>
      </c>
      <c r="BK134" s="68"/>
      <c r="BL134" s="68"/>
      <c r="BM134" s="68"/>
      <c r="BN134" s="68"/>
      <c r="BO134" s="69"/>
      <c r="BP134" s="197"/>
      <c r="BQ134" s="198"/>
      <c r="BR134" s="198"/>
      <c r="BS134" s="198"/>
      <c r="BT134" s="198"/>
      <c r="BU134" s="198"/>
      <c r="BV134" s="198"/>
      <c r="BW134" s="199"/>
      <c r="BX134" s="197"/>
      <c r="BY134" s="198"/>
      <c r="BZ134" s="198"/>
      <c r="CA134" s="198"/>
      <c r="CB134" s="198"/>
      <c r="CC134" s="198"/>
      <c r="CD134" s="198"/>
      <c r="CE134" s="199"/>
      <c r="CF134" s="197"/>
      <c r="CG134" s="198"/>
      <c r="CH134" s="198"/>
      <c r="CI134" s="198"/>
      <c r="CJ134" s="198"/>
      <c r="CK134" s="198"/>
      <c r="CL134" s="198"/>
      <c r="CM134" s="199"/>
      <c r="CN134" s="61"/>
      <c r="CO134" s="62"/>
      <c r="CP134" s="62"/>
      <c r="CQ134" s="62"/>
      <c r="CR134" s="62"/>
      <c r="CS134" s="62"/>
      <c r="CT134" s="62"/>
      <c r="CU134" s="63"/>
    </row>
    <row r="135" spans="1:100" ht="12.95" hidden="1" customHeight="1">
      <c r="A135" s="56" t="s">
        <v>193</v>
      </c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127" t="s">
        <v>194</v>
      </c>
      <c r="AY135" s="68"/>
      <c r="AZ135" s="68"/>
      <c r="BA135" s="68"/>
      <c r="BB135" s="69"/>
      <c r="BC135" s="58" t="s">
        <v>165</v>
      </c>
      <c r="BD135" s="58"/>
      <c r="BE135" s="58"/>
      <c r="BF135" s="58"/>
      <c r="BG135" s="58"/>
      <c r="BH135" s="58"/>
      <c r="BI135" s="58"/>
      <c r="BJ135" s="67" t="s">
        <v>195</v>
      </c>
      <c r="BK135" s="68"/>
      <c r="BL135" s="68"/>
      <c r="BM135" s="68"/>
      <c r="BN135" s="68"/>
      <c r="BO135" s="69"/>
      <c r="BP135" s="197"/>
      <c r="BQ135" s="198"/>
      <c r="BR135" s="198"/>
      <c r="BS135" s="198"/>
      <c r="BT135" s="198"/>
      <c r="BU135" s="198"/>
      <c r="BV135" s="198"/>
      <c r="BW135" s="199"/>
      <c r="BX135" s="197"/>
      <c r="BY135" s="198"/>
      <c r="BZ135" s="198"/>
      <c r="CA135" s="198"/>
      <c r="CB135" s="198"/>
      <c r="CC135" s="198"/>
      <c r="CD135" s="198"/>
      <c r="CE135" s="199"/>
      <c r="CF135" s="197"/>
      <c r="CG135" s="198"/>
      <c r="CH135" s="198"/>
      <c r="CI135" s="198"/>
      <c r="CJ135" s="198"/>
      <c r="CK135" s="198"/>
      <c r="CL135" s="198"/>
      <c r="CM135" s="199"/>
      <c r="CN135" s="61"/>
      <c r="CO135" s="62"/>
      <c r="CP135" s="62"/>
      <c r="CQ135" s="62"/>
      <c r="CR135" s="62"/>
      <c r="CS135" s="62"/>
      <c r="CT135" s="62"/>
      <c r="CU135" s="63"/>
    </row>
    <row r="136" spans="1:100" ht="12.95" hidden="1" customHeight="1">
      <c r="A136" s="56" t="s">
        <v>196</v>
      </c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127" t="s">
        <v>197</v>
      </c>
      <c r="AY136" s="68"/>
      <c r="AZ136" s="68"/>
      <c r="BA136" s="68"/>
      <c r="BB136" s="69"/>
      <c r="BC136" s="58" t="s">
        <v>165</v>
      </c>
      <c r="BD136" s="58"/>
      <c r="BE136" s="58"/>
      <c r="BF136" s="58"/>
      <c r="BG136" s="58"/>
      <c r="BH136" s="58"/>
      <c r="BI136" s="58"/>
      <c r="BJ136" s="67" t="s">
        <v>198</v>
      </c>
      <c r="BK136" s="68"/>
      <c r="BL136" s="68"/>
      <c r="BM136" s="68"/>
      <c r="BN136" s="68"/>
      <c r="BO136" s="69"/>
      <c r="BP136" s="197"/>
      <c r="BQ136" s="198"/>
      <c r="BR136" s="198"/>
      <c r="BS136" s="198"/>
      <c r="BT136" s="198"/>
      <c r="BU136" s="198"/>
      <c r="BV136" s="198"/>
      <c r="BW136" s="199"/>
      <c r="BX136" s="197"/>
      <c r="BY136" s="198"/>
      <c r="BZ136" s="198"/>
      <c r="CA136" s="198"/>
      <c r="CB136" s="198"/>
      <c r="CC136" s="198"/>
      <c r="CD136" s="198"/>
      <c r="CE136" s="199"/>
      <c r="CF136" s="197"/>
      <c r="CG136" s="198"/>
      <c r="CH136" s="198"/>
      <c r="CI136" s="198"/>
      <c r="CJ136" s="198"/>
      <c r="CK136" s="198"/>
      <c r="CL136" s="198"/>
      <c r="CM136" s="199"/>
      <c r="CN136" s="61"/>
      <c r="CO136" s="62"/>
      <c r="CP136" s="62"/>
      <c r="CQ136" s="62"/>
      <c r="CR136" s="62"/>
      <c r="CS136" s="62"/>
      <c r="CT136" s="62"/>
      <c r="CU136" s="63"/>
    </row>
    <row r="137" spans="1:100" ht="12.95" customHeight="1">
      <c r="A137" s="56" t="s">
        <v>199</v>
      </c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127" t="s">
        <v>200</v>
      </c>
      <c r="AY137" s="68"/>
      <c r="AZ137" s="68"/>
      <c r="BA137" s="68"/>
      <c r="BB137" s="69"/>
      <c r="BC137" s="58" t="s">
        <v>165</v>
      </c>
      <c r="BD137" s="58"/>
      <c r="BE137" s="58"/>
      <c r="BF137" s="58"/>
      <c r="BG137" s="58"/>
      <c r="BH137" s="58"/>
      <c r="BI137" s="58"/>
      <c r="BJ137" s="67" t="s">
        <v>201</v>
      </c>
      <c r="BK137" s="68"/>
      <c r="BL137" s="68"/>
      <c r="BM137" s="68"/>
      <c r="BN137" s="68"/>
      <c r="BO137" s="69"/>
      <c r="BP137" s="197">
        <v>180000</v>
      </c>
      <c r="BQ137" s="198"/>
      <c r="BR137" s="198"/>
      <c r="BS137" s="198"/>
      <c r="BT137" s="198"/>
      <c r="BU137" s="198"/>
      <c r="BV137" s="198"/>
      <c r="BW137" s="199"/>
      <c r="BX137" s="197">
        <v>180000</v>
      </c>
      <c r="BY137" s="198"/>
      <c r="BZ137" s="198"/>
      <c r="CA137" s="198"/>
      <c r="CB137" s="198"/>
      <c r="CC137" s="198"/>
      <c r="CD137" s="198"/>
      <c r="CE137" s="199"/>
      <c r="CF137" s="197">
        <v>180000</v>
      </c>
      <c r="CG137" s="198"/>
      <c r="CH137" s="198"/>
      <c r="CI137" s="198"/>
      <c r="CJ137" s="198"/>
      <c r="CK137" s="198"/>
      <c r="CL137" s="198"/>
      <c r="CM137" s="199"/>
      <c r="CN137" s="61"/>
      <c r="CO137" s="62"/>
      <c r="CP137" s="62"/>
      <c r="CQ137" s="62"/>
      <c r="CR137" s="62"/>
      <c r="CS137" s="62"/>
      <c r="CT137" s="62"/>
      <c r="CU137" s="63"/>
    </row>
    <row r="138" spans="1:100" ht="12.95" customHeight="1">
      <c r="A138" s="56" t="s">
        <v>202</v>
      </c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127" t="s">
        <v>203</v>
      </c>
      <c r="AY138" s="68"/>
      <c r="AZ138" s="68"/>
      <c r="BA138" s="68"/>
      <c r="BB138" s="69"/>
      <c r="BC138" s="58" t="s">
        <v>165</v>
      </c>
      <c r="BD138" s="58"/>
      <c r="BE138" s="58"/>
      <c r="BF138" s="58"/>
      <c r="BG138" s="58"/>
      <c r="BH138" s="58"/>
      <c r="BI138" s="58"/>
      <c r="BJ138" s="67" t="s">
        <v>204</v>
      </c>
      <c r="BK138" s="68"/>
      <c r="BL138" s="68"/>
      <c r="BM138" s="68"/>
      <c r="BN138" s="68"/>
      <c r="BO138" s="69"/>
      <c r="BP138" s="197">
        <v>25000</v>
      </c>
      <c r="BQ138" s="198"/>
      <c r="BR138" s="198"/>
      <c r="BS138" s="198"/>
      <c r="BT138" s="198"/>
      <c r="BU138" s="198"/>
      <c r="BV138" s="198"/>
      <c r="BW138" s="199"/>
      <c r="BX138" s="197">
        <v>25000</v>
      </c>
      <c r="BY138" s="198"/>
      <c r="BZ138" s="198"/>
      <c r="CA138" s="198"/>
      <c r="CB138" s="198"/>
      <c r="CC138" s="198"/>
      <c r="CD138" s="198"/>
      <c r="CE138" s="199"/>
      <c r="CF138" s="197">
        <v>25000</v>
      </c>
      <c r="CG138" s="198"/>
      <c r="CH138" s="198"/>
      <c r="CI138" s="198"/>
      <c r="CJ138" s="198"/>
      <c r="CK138" s="198"/>
      <c r="CL138" s="198"/>
      <c r="CM138" s="199"/>
      <c r="CN138" s="61"/>
      <c r="CO138" s="62"/>
      <c r="CP138" s="62"/>
      <c r="CQ138" s="62"/>
      <c r="CR138" s="62"/>
      <c r="CS138" s="62"/>
      <c r="CT138" s="62"/>
      <c r="CU138" s="63"/>
    </row>
    <row r="139" spans="1:100" ht="12.95" customHeight="1">
      <c r="A139" s="203" t="s">
        <v>205</v>
      </c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  <c r="U139" s="203"/>
      <c r="V139" s="203"/>
      <c r="W139" s="203"/>
      <c r="X139" s="203"/>
      <c r="Y139" s="203"/>
      <c r="Z139" s="203"/>
      <c r="AA139" s="203"/>
      <c r="AB139" s="203"/>
      <c r="AC139" s="203"/>
      <c r="AD139" s="203"/>
      <c r="AE139" s="203"/>
      <c r="AF139" s="203"/>
      <c r="AG139" s="203"/>
      <c r="AH139" s="203"/>
      <c r="AI139" s="203"/>
      <c r="AJ139" s="203"/>
      <c r="AK139" s="203"/>
      <c r="AL139" s="203"/>
      <c r="AM139" s="203"/>
      <c r="AN139" s="203"/>
      <c r="AO139" s="203"/>
      <c r="AP139" s="203"/>
      <c r="AQ139" s="203"/>
      <c r="AR139" s="203"/>
      <c r="AS139" s="203"/>
      <c r="AT139" s="203"/>
      <c r="AU139" s="203"/>
      <c r="AV139" s="203"/>
      <c r="AW139" s="203"/>
      <c r="AX139" s="205" t="s">
        <v>206</v>
      </c>
      <c r="AY139" s="206"/>
      <c r="AZ139" s="206"/>
      <c r="BA139" s="206"/>
      <c r="BB139" s="206"/>
      <c r="BC139" s="206" t="s">
        <v>207</v>
      </c>
      <c r="BD139" s="206"/>
      <c r="BE139" s="206"/>
      <c r="BF139" s="206"/>
      <c r="BG139" s="206"/>
      <c r="BH139" s="206"/>
      <c r="BI139" s="206"/>
      <c r="BJ139" s="206" t="s">
        <v>62</v>
      </c>
      <c r="BK139" s="206"/>
      <c r="BL139" s="206"/>
      <c r="BM139" s="206"/>
      <c r="BN139" s="206"/>
      <c r="BO139" s="206"/>
      <c r="BP139" s="196">
        <f>BP140</f>
        <v>0</v>
      </c>
      <c r="BQ139" s="196"/>
      <c r="BR139" s="196"/>
      <c r="BS139" s="196"/>
      <c r="BT139" s="196"/>
      <c r="BU139" s="196"/>
      <c r="BV139" s="196"/>
      <c r="BW139" s="196"/>
      <c r="BX139" s="196">
        <f>BX140</f>
        <v>0</v>
      </c>
      <c r="BY139" s="196"/>
      <c r="BZ139" s="196"/>
      <c r="CA139" s="196"/>
      <c r="CB139" s="196"/>
      <c r="CC139" s="196"/>
      <c r="CD139" s="196"/>
      <c r="CE139" s="196"/>
      <c r="CF139" s="196">
        <f>CF140</f>
        <v>0</v>
      </c>
      <c r="CG139" s="196"/>
      <c r="CH139" s="196"/>
      <c r="CI139" s="196"/>
      <c r="CJ139" s="196"/>
      <c r="CK139" s="196"/>
      <c r="CL139" s="196"/>
      <c r="CM139" s="196"/>
      <c r="CN139" s="227" t="s">
        <v>62</v>
      </c>
      <c r="CO139" s="228"/>
      <c r="CP139" s="228"/>
      <c r="CQ139" s="228"/>
      <c r="CR139" s="228"/>
      <c r="CS139" s="228"/>
      <c r="CT139" s="228"/>
      <c r="CU139" s="229"/>
    </row>
    <row r="140" spans="1:100" ht="12.95" customHeight="1">
      <c r="A140" s="217" t="s">
        <v>172</v>
      </c>
      <c r="B140" s="217"/>
      <c r="C140" s="217"/>
      <c r="D140" s="217"/>
      <c r="E140" s="217"/>
      <c r="F140" s="217"/>
      <c r="G140" s="217"/>
      <c r="H140" s="217"/>
      <c r="I140" s="217"/>
      <c r="J140" s="217"/>
      <c r="K140" s="217"/>
      <c r="L140" s="217"/>
      <c r="M140" s="217"/>
      <c r="N140" s="217"/>
      <c r="O140" s="217"/>
      <c r="P140" s="217"/>
      <c r="Q140" s="217"/>
      <c r="R140" s="217"/>
      <c r="S140" s="217"/>
      <c r="T140" s="217"/>
      <c r="U140" s="217"/>
      <c r="V140" s="217"/>
      <c r="W140" s="217"/>
      <c r="X140" s="217"/>
      <c r="Y140" s="217"/>
      <c r="Z140" s="217"/>
      <c r="AA140" s="217"/>
      <c r="AB140" s="217"/>
      <c r="AC140" s="217"/>
      <c r="AD140" s="217"/>
      <c r="AE140" s="217"/>
      <c r="AF140" s="217"/>
      <c r="AG140" s="217"/>
      <c r="AH140" s="217"/>
      <c r="AI140" s="217"/>
      <c r="AJ140" s="217"/>
      <c r="AK140" s="217"/>
      <c r="AL140" s="217"/>
      <c r="AM140" s="217"/>
      <c r="AN140" s="217"/>
      <c r="AO140" s="217"/>
      <c r="AP140" s="217"/>
      <c r="AQ140" s="217"/>
      <c r="AR140" s="217"/>
      <c r="AS140" s="217"/>
      <c r="AT140" s="217"/>
      <c r="AU140" s="217"/>
      <c r="AV140" s="217"/>
      <c r="AW140" s="218"/>
      <c r="AX140" s="127" t="s">
        <v>208</v>
      </c>
      <c r="AY140" s="68"/>
      <c r="AZ140" s="68"/>
      <c r="BA140" s="68"/>
      <c r="BB140" s="69"/>
      <c r="BC140" s="58" t="s">
        <v>207</v>
      </c>
      <c r="BD140" s="58"/>
      <c r="BE140" s="58"/>
      <c r="BF140" s="58"/>
      <c r="BG140" s="58"/>
      <c r="BH140" s="58"/>
      <c r="BI140" s="58"/>
      <c r="BJ140" s="67" t="s">
        <v>174</v>
      </c>
      <c r="BK140" s="68"/>
      <c r="BL140" s="68"/>
      <c r="BM140" s="68"/>
      <c r="BN140" s="68"/>
      <c r="BO140" s="69"/>
      <c r="BP140" s="197"/>
      <c r="BQ140" s="198"/>
      <c r="BR140" s="198"/>
      <c r="BS140" s="198"/>
      <c r="BT140" s="198"/>
      <c r="BU140" s="198"/>
      <c r="BV140" s="198"/>
      <c r="BW140" s="199"/>
      <c r="BX140" s="197"/>
      <c r="BY140" s="198"/>
      <c r="BZ140" s="198"/>
      <c r="CA140" s="198"/>
      <c r="CB140" s="198"/>
      <c r="CC140" s="198"/>
      <c r="CD140" s="198"/>
      <c r="CE140" s="199"/>
      <c r="CF140" s="197"/>
      <c r="CG140" s="198"/>
      <c r="CH140" s="198"/>
      <c r="CI140" s="198"/>
      <c r="CJ140" s="198"/>
      <c r="CK140" s="198"/>
      <c r="CL140" s="198"/>
      <c r="CM140" s="199"/>
      <c r="CN140" s="61"/>
      <c r="CO140" s="62"/>
      <c r="CP140" s="62"/>
      <c r="CQ140" s="62"/>
      <c r="CR140" s="62"/>
      <c r="CS140" s="62"/>
      <c r="CT140" s="62"/>
      <c r="CU140" s="63"/>
      <c r="CV140" s="47"/>
    </row>
    <row r="141" spans="1:100" ht="39" customHeight="1">
      <c r="A141" s="80" t="s">
        <v>430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1"/>
      <c r="AY141" s="82"/>
      <c r="AZ141" s="82"/>
      <c r="BA141" s="82"/>
      <c r="BB141" s="83"/>
      <c r="BC141" s="84"/>
      <c r="BD141" s="84"/>
      <c r="BE141" s="84"/>
      <c r="BF141" s="84"/>
      <c r="BG141" s="84"/>
      <c r="BH141" s="84"/>
      <c r="BI141" s="84"/>
      <c r="BJ141" s="85"/>
      <c r="BK141" s="82"/>
      <c r="BL141" s="82"/>
      <c r="BM141" s="82"/>
      <c r="BN141" s="82"/>
      <c r="BO141" s="83"/>
      <c r="BP141" s="86">
        <f>BP142+BP152</f>
        <v>548942.16999999993</v>
      </c>
      <c r="BQ141" s="87"/>
      <c r="BR141" s="87"/>
      <c r="BS141" s="87"/>
      <c r="BT141" s="87"/>
      <c r="BU141" s="87"/>
      <c r="BV141" s="87"/>
      <c r="BW141" s="88"/>
      <c r="BX141" s="86">
        <f t="shared" ref="BX141" si="30">BX142+BX152</f>
        <v>542900</v>
      </c>
      <c r="BY141" s="87"/>
      <c r="BZ141" s="87"/>
      <c r="CA141" s="87"/>
      <c r="CB141" s="87"/>
      <c r="CC141" s="87"/>
      <c r="CD141" s="87"/>
      <c r="CE141" s="88"/>
      <c r="CF141" s="86">
        <f t="shared" ref="CF141" si="31">CF142+CF152</f>
        <v>564600</v>
      </c>
      <c r="CG141" s="87"/>
      <c r="CH141" s="87"/>
      <c r="CI141" s="87"/>
      <c r="CJ141" s="87"/>
      <c r="CK141" s="87"/>
      <c r="CL141" s="87"/>
      <c r="CM141" s="88"/>
      <c r="CN141" s="86" t="s">
        <v>62</v>
      </c>
      <c r="CO141" s="87"/>
      <c r="CP141" s="87"/>
      <c r="CQ141" s="87"/>
      <c r="CR141" s="87"/>
      <c r="CS141" s="87"/>
      <c r="CT141" s="87"/>
      <c r="CU141" s="230"/>
    </row>
    <row r="142" spans="1:100" ht="27" customHeight="1">
      <c r="A142" s="48" t="s">
        <v>125</v>
      </c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9"/>
      <c r="AX142" s="101" t="s">
        <v>126</v>
      </c>
      <c r="AY142" s="99"/>
      <c r="AZ142" s="99"/>
      <c r="BA142" s="99"/>
      <c r="BB142" s="100"/>
      <c r="BC142" s="98" t="s">
        <v>62</v>
      </c>
      <c r="BD142" s="99"/>
      <c r="BE142" s="99"/>
      <c r="BF142" s="99"/>
      <c r="BG142" s="99"/>
      <c r="BH142" s="99"/>
      <c r="BI142" s="100"/>
      <c r="BJ142" s="98" t="s">
        <v>62</v>
      </c>
      <c r="BK142" s="99"/>
      <c r="BL142" s="99"/>
      <c r="BM142" s="99"/>
      <c r="BN142" s="99"/>
      <c r="BO142" s="100"/>
      <c r="BP142" s="95">
        <f>BP143+BP145+BP146+BP147+BP148</f>
        <v>348942.17</v>
      </c>
      <c r="BQ142" s="96"/>
      <c r="BR142" s="96"/>
      <c r="BS142" s="96"/>
      <c r="BT142" s="96"/>
      <c r="BU142" s="96"/>
      <c r="BV142" s="96"/>
      <c r="BW142" s="97"/>
      <c r="BX142" s="95">
        <f>BX143+BX145+BX146+BX147+BX148</f>
        <v>342900</v>
      </c>
      <c r="BY142" s="96"/>
      <c r="BZ142" s="96"/>
      <c r="CA142" s="96"/>
      <c r="CB142" s="96"/>
      <c r="CC142" s="96"/>
      <c r="CD142" s="96"/>
      <c r="CE142" s="97"/>
      <c r="CF142" s="95">
        <f>CF143+CF145+CF146+CF147+CF148</f>
        <v>364600</v>
      </c>
      <c r="CG142" s="96"/>
      <c r="CH142" s="96"/>
      <c r="CI142" s="96"/>
      <c r="CJ142" s="96"/>
      <c r="CK142" s="96"/>
      <c r="CL142" s="96"/>
      <c r="CM142" s="97"/>
      <c r="CN142" s="53"/>
      <c r="CO142" s="54"/>
      <c r="CP142" s="54"/>
      <c r="CQ142" s="54"/>
      <c r="CR142" s="54"/>
      <c r="CS142" s="54"/>
      <c r="CT142" s="54"/>
      <c r="CU142" s="210"/>
    </row>
    <row r="143" spans="1:100" ht="17.25" customHeight="1">
      <c r="A143" s="137" t="s">
        <v>67</v>
      </c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  <c r="AK143" s="137"/>
      <c r="AL143" s="137"/>
      <c r="AM143" s="137"/>
      <c r="AN143" s="137"/>
      <c r="AO143" s="137"/>
      <c r="AP143" s="137"/>
      <c r="AQ143" s="137"/>
      <c r="AR143" s="137"/>
      <c r="AS143" s="137"/>
      <c r="AT143" s="137"/>
      <c r="AU143" s="137"/>
      <c r="AV143" s="137"/>
      <c r="AW143" s="138"/>
      <c r="AX143" s="64" t="s">
        <v>127</v>
      </c>
      <c r="AY143" s="65"/>
      <c r="AZ143" s="65"/>
      <c r="BA143" s="65"/>
      <c r="BB143" s="66"/>
      <c r="BC143" s="70" t="s">
        <v>128</v>
      </c>
      <c r="BD143" s="65"/>
      <c r="BE143" s="65"/>
      <c r="BF143" s="65"/>
      <c r="BG143" s="65"/>
      <c r="BH143" s="65"/>
      <c r="BI143" s="66"/>
      <c r="BJ143" s="70" t="s">
        <v>129</v>
      </c>
      <c r="BK143" s="65"/>
      <c r="BL143" s="65"/>
      <c r="BM143" s="65"/>
      <c r="BN143" s="65"/>
      <c r="BO143" s="66"/>
      <c r="BP143" s="74">
        <f>247200+21469.25</f>
        <v>268669.25</v>
      </c>
      <c r="BQ143" s="75"/>
      <c r="BR143" s="75"/>
      <c r="BS143" s="75"/>
      <c r="BT143" s="75"/>
      <c r="BU143" s="75"/>
      <c r="BV143" s="75"/>
      <c r="BW143" s="76"/>
      <c r="BX143" s="74">
        <v>263360</v>
      </c>
      <c r="BY143" s="75"/>
      <c r="BZ143" s="75"/>
      <c r="CA143" s="75"/>
      <c r="CB143" s="75"/>
      <c r="CC143" s="75"/>
      <c r="CD143" s="75"/>
      <c r="CE143" s="76"/>
      <c r="CF143" s="74">
        <v>280000</v>
      </c>
      <c r="CG143" s="75"/>
      <c r="CH143" s="75"/>
      <c r="CI143" s="75"/>
      <c r="CJ143" s="75"/>
      <c r="CK143" s="75"/>
      <c r="CL143" s="75"/>
      <c r="CM143" s="76"/>
      <c r="CN143" s="113" t="s">
        <v>62</v>
      </c>
      <c r="CO143" s="114"/>
      <c r="CP143" s="114"/>
      <c r="CQ143" s="114"/>
      <c r="CR143" s="114"/>
      <c r="CS143" s="114"/>
      <c r="CT143" s="114"/>
      <c r="CU143" s="115"/>
    </row>
    <row r="144" spans="1:100">
      <c r="A144" s="120" t="s">
        <v>130</v>
      </c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S144" s="120"/>
      <c r="AT144" s="120"/>
      <c r="AU144" s="120"/>
      <c r="AV144" s="120"/>
      <c r="AW144" s="121"/>
      <c r="AX144" s="103"/>
      <c r="AY144" s="104"/>
      <c r="AZ144" s="104"/>
      <c r="BA144" s="104"/>
      <c r="BB144" s="105"/>
      <c r="BC144" s="106"/>
      <c r="BD144" s="104"/>
      <c r="BE144" s="104"/>
      <c r="BF144" s="104"/>
      <c r="BG144" s="104"/>
      <c r="BH144" s="104"/>
      <c r="BI144" s="105"/>
      <c r="BJ144" s="106"/>
      <c r="BK144" s="104"/>
      <c r="BL144" s="104"/>
      <c r="BM144" s="104"/>
      <c r="BN144" s="104"/>
      <c r="BO144" s="105"/>
      <c r="BP144" s="186"/>
      <c r="BQ144" s="187"/>
      <c r="BR144" s="187"/>
      <c r="BS144" s="187"/>
      <c r="BT144" s="187"/>
      <c r="BU144" s="187"/>
      <c r="BV144" s="187"/>
      <c r="BW144" s="188"/>
      <c r="BX144" s="186"/>
      <c r="BY144" s="187"/>
      <c r="BZ144" s="187"/>
      <c r="CA144" s="187"/>
      <c r="CB144" s="187"/>
      <c r="CC144" s="187"/>
      <c r="CD144" s="187"/>
      <c r="CE144" s="188"/>
      <c r="CF144" s="186"/>
      <c r="CG144" s="187"/>
      <c r="CH144" s="187"/>
      <c r="CI144" s="187"/>
      <c r="CJ144" s="187"/>
      <c r="CK144" s="187"/>
      <c r="CL144" s="187"/>
      <c r="CM144" s="188"/>
      <c r="CN144" s="116"/>
      <c r="CO144" s="117"/>
      <c r="CP144" s="117"/>
      <c r="CQ144" s="117"/>
      <c r="CR144" s="117"/>
      <c r="CS144" s="117"/>
      <c r="CT144" s="117"/>
      <c r="CU144" s="118"/>
    </row>
    <row r="145" spans="1:99">
      <c r="A145" s="139" t="s">
        <v>131</v>
      </c>
      <c r="B145" s="139"/>
      <c r="C145" s="139"/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40"/>
      <c r="AX145" s="57" t="s">
        <v>132</v>
      </c>
      <c r="AY145" s="58"/>
      <c r="AZ145" s="58"/>
      <c r="BA145" s="58"/>
      <c r="BB145" s="58"/>
      <c r="BC145" s="58" t="s">
        <v>128</v>
      </c>
      <c r="BD145" s="58"/>
      <c r="BE145" s="58"/>
      <c r="BF145" s="58"/>
      <c r="BG145" s="58"/>
      <c r="BH145" s="58"/>
      <c r="BI145" s="58"/>
      <c r="BJ145" s="58" t="s">
        <v>133</v>
      </c>
      <c r="BK145" s="58"/>
      <c r="BL145" s="58"/>
      <c r="BM145" s="58"/>
      <c r="BN145" s="58"/>
      <c r="BO145" s="58"/>
      <c r="BP145" s="60"/>
      <c r="BQ145" s="60"/>
      <c r="BR145" s="60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60"/>
      <c r="CD145" s="60"/>
      <c r="CE145" s="60"/>
      <c r="CF145" s="60"/>
      <c r="CG145" s="60"/>
      <c r="CH145" s="60"/>
      <c r="CI145" s="60"/>
      <c r="CJ145" s="60"/>
      <c r="CK145" s="60"/>
      <c r="CL145" s="60"/>
      <c r="CM145" s="60"/>
      <c r="CN145" s="123" t="s">
        <v>62</v>
      </c>
      <c r="CO145" s="123"/>
      <c r="CP145" s="123"/>
      <c r="CQ145" s="123"/>
      <c r="CR145" s="123"/>
      <c r="CS145" s="123"/>
      <c r="CT145" s="123"/>
      <c r="CU145" s="124"/>
    </row>
    <row r="146" spans="1:99" ht="12.95" customHeight="1">
      <c r="A146" s="120" t="s">
        <v>134</v>
      </c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  <c r="AP146" s="120"/>
      <c r="AQ146" s="120"/>
      <c r="AR146" s="120"/>
      <c r="AS146" s="120"/>
      <c r="AT146" s="120"/>
      <c r="AU146" s="120"/>
      <c r="AV146" s="120"/>
      <c r="AW146" s="121"/>
      <c r="AX146" s="57" t="s">
        <v>135</v>
      </c>
      <c r="AY146" s="58"/>
      <c r="AZ146" s="58"/>
      <c r="BA146" s="58"/>
      <c r="BB146" s="58"/>
      <c r="BC146" s="58" t="s">
        <v>136</v>
      </c>
      <c r="BD146" s="58"/>
      <c r="BE146" s="58"/>
      <c r="BF146" s="58"/>
      <c r="BG146" s="58"/>
      <c r="BH146" s="58"/>
      <c r="BI146" s="58"/>
      <c r="BJ146" s="67" t="s">
        <v>62</v>
      </c>
      <c r="BK146" s="68"/>
      <c r="BL146" s="68"/>
      <c r="BM146" s="68"/>
      <c r="BN146" s="68"/>
      <c r="BO146" s="69"/>
      <c r="BP146" s="60"/>
      <c r="BQ146" s="60"/>
      <c r="BR146" s="60"/>
      <c r="BS146" s="60"/>
      <c r="BT146" s="60"/>
      <c r="BU146" s="60"/>
      <c r="BV146" s="60"/>
      <c r="BW146" s="60"/>
      <c r="BX146" s="60"/>
      <c r="BY146" s="60"/>
      <c r="BZ146" s="60"/>
      <c r="CA146" s="60"/>
      <c r="CB146" s="60"/>
      <c r="CC146" s="60"/>
      <c r="CD146" s="60"/>
      <c r="CE146" s="60"/>
      <c r="CF146" s="60"/>
      <c r="CG146" s="60"/>
      <c r="CH146" s="60"/>
      <c r="CI146" s="60"/>
      <c r="CJ146" s="60"/>
      <c r="CK146" s="60"/>
      <c r="CL146" s="60"/>
      <c r="CM146" s="60"/>
      <c r="CN146" s="123" t="s">
        <v>62</v>
      </c>
      <c r="CO146" s="123"/>
      <c r="CP146" s="123"/>
      <c r="CQ146" s="123"/>
      <c r="CR146" s="123"/>
      <c r="CS146" s="123"/>
      <c r="CT146" s="123"/>
      <c r="CU146" s="124"/>
    </row>
    <row r="147" spans="1:99" ht="12.95" customHeight="1">
      <c r="A147" s="125" t="s">
        <v>137</v>
      </c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  <c r="AU147" s="125"/>
      <c r="AV147" s="125"/>
      <c r="AW147" s="126"/>
      <c r="AX147" s="127" t="s">
        <v>138</v>
      </c>
      <c r="AY147" s="68"/>
      <c r="AZ147" s="68"/>
      <c r="BA147" s="68"/>
      <c r="BB147" s="69"/>
      <c r="BC147" s="67" t="s">
        <v>139</v>
      </c>
      <c r="BD147" s="68"/>
      <c r="BE147" s="68"/>
      <c r="BF147" s="68"/>
      <c r="BG147" s="68"/>
      <c r="BH147" s="68"/>
      <c r="BI147" s="69"/>
      <c r="BJ147" s="67" t="s">
        <v>62</v>
      </c>
      <c r="BK147" s="68"/>
      <c r="BL147" s="68"/>
      <c r="BM147" s="68"/>
      <c r="BN147" s="68"/>
      <c r="BO147" s="69"/>
      <c r="BP147" s="197"/>
      <c r="BQ147" s="198"/>
      <c r="BR147" s="198"/>
      <c r="BS147" s="198"/>
      <c r="BT147" s="198"/>
      <c r="BU147" s="198"/>
      <c r="BV147" s="198"/>
      <c r="BW147" s="199"/>
      <c r="BX147" s="197"/>
      <c r="BY147" s="198"/>
      <c r="BZ147" s="198"/>
      <c r="CA147" s="198"/>
      <c r="CB147" s="198"/>
      <c r="CC147" s="198"/>
      <c r="CD147" s="198"/>
      <c r="CE147" s="199"/>
      <c r="CF147" s="197"/>
      <c r="CG147" s="198"/>
      <c r="CH147" s="198"/>
      <c r="CI147" s="198"/>
      <c r="CJ147" s="198"/>
      <c r="CK147" s="198"/>
      <c r="CL147" s="198"/>
      <c r="CM147" s="199"/>
      <c r="CN147" s="131"/>
      <c r="CO147" s="132"/>
      <c r="CP147" s="132"/>
      <c r="CQ147" s="132"/>
      <c r="CR147" s="132"/>
      <c r="CS147" s="132"/>
      <c r="CT147" s="132"/>
      <c r="CU147" s="133"/>
    </row>
    <row r="148" spans="1:99">
      <c r="A148" s="134" t="s">
        <v>140</v>
      </c>
      <c r="B148" s="135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  <c r="AR148" s="135"/>
      <c r="AS148" s="135"/>
      <c r="AT148" s="135"/>
      <c r="AU148" s="135"/>
      <c r="AV148" s="135"/>
      <c r="AW148" s="136"/>
      <c r="AX148" s="64" t="s">
        <v>141</v>
      </c>
      <c r="AY148" s="65"/>
      <c r="AZ148" s="65"/>
      <c r="BA148" s="65"/>
      <c r="BB148" s="66"/>
      <c r="BC148" s="70" t="s">
        <v>142</v>
      </c>
      <c r="BD148" s="65"/>
      <c r="BE148" s="65"/>
      <c r="BF148" s="65"/>
      <c r="BG148" s="65"/>
      <c r="BH148" s="65"/>
      <c r="BI148" s="66"/>
      <c r="BJ148" s="70" t="s">
        <v>62</v>
      </c>
      <c r="BK148" s="65"/>
      <c r="BL148" s="65"/>
      <c r="BM148" s="65"/>
      <c r="BN148" s="65"/>
      <c r="BO148" s="66"/>
      <c r="BP148" s="74">
        <f>BP150</f>
        <v>80272.92</v>
      </c>
      <c r="BQ148" s="75"/>
      <c r="BR148" s="75"/>
      <c r="BS148" s="75"/>
      <c r="BT148" s="75"/>
      <c r="BU148" s="75"/>
      <c r="BV148" s="75"/>
      <c r="BW148" s="76"/>
      <c r="BX148" s="74">
        <f>BX150</f>
        <v>79540</v>
      </c>
      <c r="BY148" s="75"/>
      <c r="BZ148" s="75"/>
      <c r="CA148" s="75"/>
      <c r="CB148" s="75"/>
      <c r="CC148" s="75"/>
      <c r="CD148" s="75"/>
      <c r="CE148" s="76"/>
      <c r="CF148" s="74">
        <f>CF150</f>
        <v>84600</v>
      </c>
      <c r="CG148" s="75"/>
      <c r="CH148" s="75"/>
      <c r="CI148" s="75"/>
      <c r="CJ148" s="75"/>
      <c r="CK148" s="75"/>
      <c r="CL148" s="75"/>
      <c r="CM148" s="76"/>
      <c r="CN148" s="113" t="s">
        <v>62</v>
      </c>
      <c r="CO148" s="114"/>
      <c r="CP148" s="114"/>
      <c r="CQ148" s="114"/>
      <c r="CR148" s="114"/>
      <c r="CS148" s="114"/>
      <c r="CT148" s="114"/>
      <c r="CU148" s="115"/>
    </row>
    <row r="149" spans="1:99">
      <c r="A149" s="120" t="s">
        <v>143</v>
      </c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120"/>
      <c r="AU149" s="120"/>
      <c r="AV149" s="120"/>
      <c r="AW149" s="120"/>
      <c r="AX149" s="103"/>
      <c r="AY149" s="104"/>
      <c r="AZ149" s="104"/>
      <c r="BA149" s="104"/>
      <c r="BB149" s="105"/>
      <c r="BC149" s="106"/>
      <c r="BD149" s="104"/>
      <c r="BE149" s="104"/>
      <c r="BF149" s="104"/>
      <c r="BG149" s="104"/>
      <c r="BH149" s="104"/>
      <c r="BI149" s="105"/>
      <c r="BJ149" s="106"/>
      <c r="BK149" s="104"/>
      <c r="BL149" s="104"/>
      <c r="BM149" s="104"/>
      <c r="BN149" s="104"/>
      <c r="BO149" s="105"/>
      <c r="BP149" s="186"/>
      <c r="BQ149" s="187"/>
      <c r="BR149" s="187"/>
      <c r="BS149" s="187"/>
      <c r="BT149" s="187"/>
      <c r="BU149" s="187"/>
      <c r="BV149" s="187"/>
      <c r="BW149" s="188"/>
      <c r="BX149" s="186"/>
      <c r="BY149" s="187"/>
      <c r="BZ149" s="187"/>
      <c r="CA149" s="187"/>
      <c r="CB149" s="187"/>
      <c r="CC149" s="187"/>
      <c r="CD149" s="187"/>
      <c r="CE149" s="188"/>
      <c r="CF149" s="186"/>
      <c r="CG149" s="187"/>
      <c r="CH149" s="187"/>
      <c r="CI149" s="187"/>
      <c r="CJ149" s="187"/>
      <c r="CK149" s="187"/>
      <c r="CL149" s="187"/>
      <c r="CM149" s="188"/>
      <c r="CN149" s="116"/>
      <c r="CO149" s="117"/>
      <c r="CP149" s="117"/>
      <c r="CQ149" s="117"/>
      <c r="CR149" s="117"/>
      <c r="CS149" s="117"/>
      <c r="CT149" s="117"/>
      <c r="CU149" s="118"/>
    </row>
    <row r="150" spans="1:99">
      <c r="A150" s="102" t="s">
        <v>67</v>
      </c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64" t="s">
        <v>144</v>
      </c>
      <c r="AY150" s="65"/>
      <c r="AZ150" s="65"/>
      <c r="BA150" s="65"/>
      <c r="BB150" s="66"/>
      <c r="BC150" s="70" t="s">
        <v>142</v>
      </c>
      <c r="BD150" s="65"/>
      <c r="BE150" s="65"/>
      <c r="BF150" s="65"/>
      <c r="BG150" s="65"/>
      <c r="BH150" s="65"/>
      <c r="BI150" s="66"/>
      <c r="BJ150" s="70" t="s">
        <v>145</v>
      </c>
      <c r="BK150" s="65"/>
      <c r="BL150" s="65"/>
      <c r="BM150" s="65"/>
      <c r="BN150" s="65"/>
      <c r="BO150" s="66"/>
      <c r="BP150" s="74">
        <f>74700+5572.92</f>
        <v>80272.92</v>
      </c>
      <c r="BQ150" s="75"/>
      <c r="BR150" s="75"/>
      <c r="BS150" s="75"/>
      <c r="BT150" s="75"/>
      <c r="BU150" s="75"/>
      <c r="BV150" s="75"/>
      <c r="BW150" s="76"/>
      <c r="BX150" s="74">
        <v>79540</v>
      </c>
      <c r="BY150" s="75"/>
      <c r="BZ150" s="75"/>
      <c r="CA150" s="75"/>
      <c r="CB150" s="75"/>
      <c r="CC150" s="75"/>
      <c r="CD150" s="75"/>
      <c r="CE150" s="76"/>
      <c r="CF150" s="74">
        <v>84600</v>
      </c>
      <c r="CG150" s="75"/>
      <c r="CH150" s="75"/>
      <c r="CI150" s="75"/>
      <c r="CJ150" s="75"/>
      <c r="CK150" s="75"/>
      <c r="CL150" s="75"/>
      <c r="CM150" s="76"/>
      <c r="CN150" s="113" t="s">
        <v>62</v>
      </c>
      <c r="CO150" s="114"/>
      <c r="CP150" s="114"/>
      <c r="CQ150" s="114"/>
      <c r="CR150" s="114"/>
      <c r="CS150" s="114"/>
      <c r="CT150" s="114"/>
      <c r="CU150" s="115"/>
    </row>
    <row r="151" spans="1:99">
      <c r="A151" s="119" t="s">
        <v>146</v>
      </c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19"/>
      <c r="AE151" s="119"/>
      <c r="AF151" s="119"/>
      <c r="AG151" s="119"/>
      <c r="AH151" s="119"/>
      <c r="AI151" s="119"/>
      <c r="AJ151" s="119"/>
      <c r="AK151" s="119"/>
      <c r="AL151" s="119"/>
      <c r="AM151" s="119"/>
      <c r="AN151" s="119"/>
      <c r="AO151" s="119"/>
      <c r="AP151" s="119"/>
      <c r="AQ151" s="119"/>
      <c r="AR151" s="119"/>
      <c r="AS151" s="119"/>
      <c r="AT151" s="119"/>
      <c r="AU151" s="119"/>
      <c r="AV151" s="119"/>
      <c r="AW151" s="119"/>
      <c r="AX151" s="103"/>
      <c r="AY151" s="104"/>
      <c r="AZ151" s="104"/>
      <c r="BA151" s="104"/>
      <c r="BB151" s="105"/>
      <c r="BC151" s="106"/>
      <c r="BD151" s="104"/>
      <c r="BE151" s="104"/>
      <c r="BF151" s="104"/>
      <c r="BG151" s="104"/>
      <c r="BH151" s="104"/>
      <c r="BI151" s="105"/>
      <c r="BJ151" s="106"/>
      <c r="BK151" s="104"/>
      <c r="BL151" s="104"/>
      <c r="BM151" s="104"/>
      <c r="BN151" s="104"/>
      <c r="BO151" s="105"/>
      <c r="BP151" s="186"/>
      <c r="BQ151" s="187"/>
      <c r="BR151" s="187"/>
      <c r="BS151" s="187"/>
      <c r="BT151" s="187"/>
      <c r="BU151" s="187"/>
      <c r="BV151" s="187"/>
      <c r="BW151" s="188"/>
      <c r="BX151" s="186"/>
      <c r="BY151" s="187"/>
      <c r="BZ151" s="187"/>
      <c r="CA151" s="187"/>
      <c r="CB151" s="187"/>
      <c r="CC151" s="187"/>
      <c r="CD151" s="187"/>
      <c r="CE151" s="188"/>
      <c r="CF151" s="186"/>
      <c r="CG151" s="187"/>
      <c r="CH151" s="187"/>
      <c r="CI151" s="187"/>
      <c r="CJ151" s="187"/>
      <c r="CK151" s="187"/>
      <c r="CL151" s="187"/>
      <c r="CM151" s="188"/>
      <c r="CN151" s="116"/>
      <c r="CO151" s="117"/>
      <c r="CP151" s="117"/>
      <c r="CQ151" s="117"/>
      <c r="CR151" s="117"/>
      <c r="CS151" s="117"/>
      <c r="CT151" s="117"/>
      <c r="CU151" s="118"/>
    </row>
    <row r="152" spans="1:99" ht="12.95" customHeight="1">
      <c r="A152" s="48" t="s">
        <v>161</v>
      </c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9"/>
      <c r="AX152" s="92" t="s">
        <v>162</v>
      </c>
      <c r="AY152" s="93"/>
      <c r="AZ152" s="93"/>
      <c r="BA152" s="93"/>
      <c r="BB152" s="93"/>
      <c r="BC152" s="93" t="s">
        <v>62</v>
      </c>
      <c r="BD152" s="93"/>
      <c r="BE152" s="93"/>
      <c r="BF152" s="93"/>
      <c r="BG152" s="93"/>
      <c r="BH152" s="93"/>
      <c r="BI152" s="93"/>
      <c r="BJ152" s="93"/>
      <c r="BK152" s="93"/>
      <c r="BL152" s="93"/>
      <c r="BM152" s="93"/>
      <c r="BN152" s="93"/>
      <c r="BO152" s="93"/>
      <c r="BP152" s="94">
        <f>BP153</f>
        <v>200000</v>
      </c>
      <c r="BQ152" s="94"/>
      <c r="BR152" s="94"/>
      <c r="BS152" s="94"/>
      <c r="BT152" s="94"/>
      <c r="BU152" s="94"/>
      <c r="BV152" s="94"/>
      <c r="BW152" s="94"/>
      <c r="BX152" s="94">
        <f t="shared" ref="BX152" si="32">BX153</f>
        <v>200000</v>
      </c>
      <c r="BY152" s="94"/>
      <c r="BZ152" s="94"/>
      <c r="CA152" s="94"/>
      <c r="CB152" s="94"/>
      <c r="CC152" s="94"/>
      <c r="CD152" s="94"/>
      <c r="CE152" s="94"/>
      <c r="CF152" s="94">
        <f t="shared" ref="CF152" si="33">CF153</f>
        <v>200000</v>
      </c>
      <c r="CG152" s="94"/>
      <c r="CH152" s="94"/>
      <c r="CI152" s="94"/>
      <c r="CJ152" s="94"/>
      <c r="CK152" s="94"/>
      <c r="CL152" s="94"/>
      <c r="CM152" s="94"/>
      <c r="CN152" s="53"/>
      <c r="CO152" s="54"/>
      <c r="CP152" s="54"/>
      <c r="CQ152" s="54"/>
      <c r="CR152" s="54"/>
      <c r="CS152" s="54"/>
      <c r="CT152" s="54"/>
      <c r="CU152" s="55"/>
    </row>
    <row r="153" spans="1:99" ht="12.95" customHeight="1">
      <c r="A153" s="203" t="s">
        <v>163</v>
      </c>
      <c r="B153" s="203"/>
      <c r="C153" s="203"/>
      <c r="D153" s="203"/>
      <c r="E153" s="203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T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  <c r="AL153" s="203"/>
      <c r="AM153" s="203"/>
      <c r="AN153" s="203"/>
      <c r="AO153" s="203"/>
      <c r="AP153" s="203"/>
      <c r="AQ153" s="203"/>
      <c r="AR153" s="203"/>
      <c r="AS153" s="203"/>
      <c r="AT153" s="203"/>
      <c r="AU153" s="203"/>
      <c r="AV153" s="203"/>
      <c r="AW153" s="204"/>
      <c r="AX153" s="205" t="s">
        <v>164</v>
      </c>
      <c r="AY153" s="206"/>
      <c r="AZ153" s="206"/>
      <c r="BA153" s="206"/>
      <c r="BB153" s="206"/>
      <c r="BC153" s="206" t="s">
        <v>165</v>
      </c>
      <c r="BD153" s="206"/>
      <c r="BE153" s="206"/>
      <c r="BF153" s="206"/>
      <c r="BG153" s="206"/>
      <c r="BH153" s="206"/>
      <c r="BI153" s="206"/>
      <c r="BJ153" s="206"/>
      <c r="BK153" s="206"/>
      <c r="BL153" s="206"/>
      <c r="BM153" s="206"/>
      <c r="BN153" s="206"/>
      <c r="BO153" s="206"/>
      <c r="BP153" s="196">
        <f>BP154+BP155+BP156+BP157</f>
        <v>200000</v>
      </c>
      <c r="BQ153" s="196"/>
      <c r="BR153" s="196"/>
      <c r="BS153" s="196"/>
      <c r="BT153" s="196"/>
      <c r="BU153" s="196"/>
      <c r="BV153" s="196"/>
      <c r="BW153" s="196"/>
      <c r="BX153" s="196">
        <f t="shared" ref="BX153" si="34">BX154+BX155+BX156+BX157</f>
        <v>200000</v>
      </c>
      <c r="BY153" s="196"/>
      <c r="BZ153" s="196"/>
      <c r="CA153" s="196"/>
      <c r="CB153" s="196"/>
      <c r="CC153" s="196"/>
      <c r="CD153" s="196"/>
      <c r="CE153" s="196"/>
      <c r="CF153" s="196">
        <f t="shared" ref="CF153" si="35">CF154+CF155+CF156+CF157</f>
        <v>200000</v>
      </c>
      <c r="CG153" s="196"/>
      <c r="CH153" s="196"/>
      <c r="CI153" s="196"/>
      <c r="CJ153" s="196"/>
      <c r="CK153" s="196"/>
      <c r="CL153" s="196"/>
      <c r="CM153" s="196"/>
      <c r="CN153" s="207"/>
      <c r="CO153" s="208"/>
      <c r="CP153" s="208"/>
      <c r="CQ153" s="208"/>
      <c r="CR153" s="208"/>
      <c r="CS153" s="208"/>
      <c r="CT153" s="208"/>
      <c r="CU153" s="209"/>
    </row>
    <row r="154" spans="1:99">
      <c r="A154" s="56" t="s">
        <v>175</v>
      </c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127" t="s">
        <v>176</v>
      </c>
      <c r="AY154" s="68"/>
      <c r="AZ154" s="68"/>
      <c r="BA154" s="68"/>
      <c r="BB154" s="69"/>
      <c r="BC154" s="58" t="s">
        <v>165</v>
      </c>
      <c r="BD154" s="58"/>
      <c r="BE154" s="58"/>
      <c r="BF154" s="58"/>
      <c r="BG154" s="58"/>
      <c r="BH154" s="58"/>
      <c r="BI154" s="58"/>
      <c r="BJ154" s="67" t="s">
        <v>177</v>
      </c>
      <c r="BK154" s="68"/>
      <c r="BL154" s="68"/>
      <c r="BM154" s="68"/>
      <c r="BN154" s="68"/>
      <c r="BO154" s="69"/>
      <c r="BP154" s="196"/>
      <c r="BQ154" s="196"/>
      <c r="BR154" s="196"/>
      <c r="BS154" s="196"/>
      <c r="BT154" s="196"/>
      <c r="BU154" s="196"/>
      <c r="BV154" s="196"/>
      <c r="BW154" s="196"/>
      <c r="BX154" s="197"/>
      <c r="BY154" s="198"/>
      <c r="BZ154" s="198"/>
      <c r="CA154" s="198"/>
      <c r="CB154" s="198"/>
      <c r="CC154" s="198"/>
      <c r="CD154" s="198"/>
      <c r="CE154" s="199"/>
      <c r="CF154" s="197"/>
      <c r="CG154" s="198"/>
      <c r="CH154" s="198"/>
      <c r="CI154" s="198"/>
      <c r="CJ154" s="198"/>
      <c r="CK154" s="198"/>
      <c r="CL154" s="198"/>
      <c r="CM154" s="199"/>
      <c r="CN154" s="61"/>
      <c r="CO154" s="62"/>
      <c r="CP154" s="62"/>
      <c r="CQ154" s="62"/>
      <c r="CR154" s="62"/>
      <c r="CS154" s="62"/>
      <c r="CT154" s="62"/>
      <c r="CU154" s="63"/>
    </row>
    <row r="155" spans="1:99" ht="12.95" customHeight="1">
      <c r="A155" s="56" t="s">
        <v>184</v>
      </c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127" t="s">
        <v>185</v>
      </c>
      <c r="AY155" s="68"/>
      <c r="AZ155" s="68"/>
      <c r="BA155" s="68"/>
      <c r="BB155" s="69"/>
      <c r="BC155" s="58" t="s">
        <v>165</v>
      </c>
      <c r="BD155" s="58"/>
      <c r="BE155" s="58"/>
      <c r="BF155" s="58"/>
      <c r="BG155" s="58"/>
      <c r="BH155" s="58"/>
      <c r="BI155" s="58"/>
      <c r="BJ155" s="67" t="s">
        <v>186</v>
      </c>
      <c r="BK155" s="68"/>
      <c r="BL155" s="68"/>
      <c r="BM155" s="68"/>
      <c r="BN155" s="68"/>
      <c r="BO155" s="69"/>
      <c r="BP155" s="196">
        <v>150000</v>
      </c>
      <c r="BQ155" s="196"/>
      <c r="BR155" s="196"/>
      <c r="BS155" s="196"/>
      <c r="BT155" s="196"/>
      <c r="BU155" s="196"/>
      <c r="BV155" s="196"/>
      <c r="BW155" s="196"/>
      <c r="BX155" s="197">
        <v>150000</v>
      </c>
      <c r="BY155" s="198"/>
      <c r="BZ155" s="198"/>
      <c r="CA155" s="198"/>
      <c r="CB155" s="198"/>
      <c r="CC155" s="198"/>
      <c r="CD155" s="198"/>
      <c r="CE155" s="199"/>
      <c r="CF155" s="197">
        <v>150000</v>
      </c>
      <c r="CG155" s="198"/>
      <c r="CH155" s="198"/>
      <c r="CI155" s="198"/>
      <c r="CJ155" s="198"/>
      <c r="CK155" s="198"/>
      <c r="CL155" s="198"/>
      <c r="CM155" s="199"/>
      <c r="CN155" s="61"/>
      <c r="CO155" s="62"/>
      <c r="CP155" s="62"/>
      <c r="CQ155" s="62"/>
      <c r="CR155" s="62"/>
      <c r="CS155" s="62"/>
      <c r="CT155" s="62"/>
      <c r="CU155" s="63"/>
    </row>
    <row r="156" spans="1:99" ht="12.95" customHeight="1">
      <c r="A156" s="56" t="s">
        <v>196</v>
      </c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127" t="s">
        <v>197</v>
      </c>
      <c r="AY156" s="68"/>
      <c r="AZ156" s="68"/>
      <c r="BA156" s="68"/>
      <c r="BB156" s="69"/>
      <c r="BC156" s="58" t="s">
        <v>165</v>
      </c>
      <c r="BD156" s="58"/>
      <c r="BE156" s="58"/>
      <c r="BF156" s="58"/>
      <c r="BG156" s="58"/>
      <c r="BH156" s="58"/>
      <c r="BI156" s="58"/>
      <c r="BJ156" s="67" t="s">
        <v>198</v>
      </c>
      <c r="BK156" s="68"/>
      <c r="BL156" s="68"/>
      <c r="BM156" s="68"/>
      <c r="BN156" s="68"/>
      <c r="BO156" s="69"/>
      <c r="BP156" s="196"/>
      <c r="BQ156" s="196"/>
      <c r="BR156" s="196"/>
      <c r="BS156" s="196"/>
      <c r="BT156" s="196"/>
      <c r="BU156" s="196"/>
      <c r="BV156" s="196"/>
      <c r="BW156" s="196"/>
      <c r="BX156" s="197"/>
      <c r="BY156" s="198"/>
      <c r="BZ156" s="198"/>
      <c r="CA156" s="198"/>
      <c r="CB156" s="198"/>
      <c r="CC156" s="198"/>
      <c r="CD156" s="198"/>
      <c r="CE156" s="199"/>
      <c r="CF156" s="197"/>
      <c r="CG156" s="198"/>
      <c r="CH156" s="198"/>
      <c r="CI156" s="198"/>
      <c r="CJ156" s="198"/>
      <c r="CK156" s="198"/>
      <c r="CL156" s="198"/>
      <c r="CM156" s="199"/>
      <c r="CN156" s="61"/>
      <c r="CO156" s="62"/>
      <c r="CP156" s="62"/>
      <c r="CQ156" s="62"/>
      <c r="CR156" s="62"/>
      <c r="CS156" s="62"/>
      <c r="CT156" s="62"/>
      <c r="CU156" s="63"/>
    </row>
    <row r="157" spans="1:99" ht="12.95" customHeight="1">
      <c r="A157" s="56" t="s">
        <v>199</v>
      </c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127" t="s">
        <v>200</v>
      </c>
      <c r="AY157" s="68"/>
      <c r="AZ157" s="68"/>
      <c r="BA157" s="68"/>
      <c r="BB157" s="69"/>
      <c r="BC157" s="58" t="s">
        <v>165</v>
      </c>
      <c r="BD157" s="58"/>
      <c r="BE157" s="58"/>
      <c r="BF157" s="58"/>
      <c r="BG157" s="58"/>
      <c r="BH157" s="58"/>
      <c r="BI157" s="58"/>
      <c r="BJ157" s="67" t="s">
        <v>201</v>
      </c>
      <c r="BK157" s="68"/>
      <c r="BL157" s="68"/>
      <c r="BM157" s="68"/>
      <c r="BN157" s="68"/>
      <c r="BO157" s="69"/>
      <c r="BP157" s="196">
        <v>50000</v>
      </c>
      <c r="BQ157" s="196"/>
      <c r="BR157" s="196"/>
      <c r="BS157" s="196"/>
      <c r="BT157" s="196"/>
      <c r="BU157" s="196"/>
      <c r="BV157" s="196"/>
      <c r="BW157" s="196"/>
      <c r="BX157" s="197">
        <v>50000</v>
      </c>
      <c r="BY157" s="198"/>
      <c r="BZ157" s="198"/>
      <c r="CA157" s="198"/>
      <c r="CB157" s="198"/>
      <c r="CC157" s="198"/>
      <c r="CD157" s="198"/>
      <c r="CE157" s="199"/>
      <c r="CF157" s="197">
        <v>50000</v>
      </c>
      <c r="CG157" s="198"/>
      <c r="CH157" s="198"/>
      <c r="CI157" s="198"/>
      <c r="CJ157" s="198"/>
      <c r="CK157" s="198"/>
      <c r="CL157" s="198"/>
      <c r="CM157" s="199"/>
      <c r="CN157" s="61"/>
      <c r="CO157" s="62"/>
      <c r="CP157" s="62"/>
      <c r="CQ157" s="62"/>
      <c r="CR157" s="62"/>
      <c r="CS157" s="62"/>
      <c r="CT157" s="62"/>
      <c r="CU157" s="63"/>
    </row>
    <row r="158" spans="1:99" ht="24.95" customHeight="1">
      <c r="A158" s="231" t="s">
        <v>209</v>
      </c>
      <c r="B158" s="231"/>
      <c r="C158" s="231"/>
      <c r="D158" s="231"/>
      <c r="E158" s="231"/>
      <c r="F158" s="231"/>
      <c r="G158" s="231"/>
      <c r="H158" s="231"/>
      <c r="I158" s="231"/>
      <c r="J158" s="231"/>
      <c r="K158" s="231"/>
      <c r="L158" s="231"/>
      <c r="M158" s="231"/>
      <c r="N158" s="231"/>
      <c r="O158" s="231"/>
      <c r="P158" s="231"/>
      <c r="Q158" s="231"/>
      <c r="R158" s="231"/>
      <c r="S158" s="231"/>
      <c r="T158" s="231"/>
      <c r="U158" s="231"/>
      <c r="V158" s="231"/>
      <c r="W158" s="231"/>
      <c r="X158" s="231"/>
      <c r="Y158" s="231"/>
      <c r="Z158" s="231"/>
      <c r="AA158" s="231"/>
      <c r="AB158" s="231"/>
      <c r="AC158" s="231"/>
      <c r="AD158" s="231"/>
      <c r="AE158" s="231"/>
      <c r="AF158" s="231"/>
      <c r="AG158" s="231"/>
      <c r="AH158" s="231"/>
      <c r="AI158" s="231"/>
      <c r="AJ158" s="231"/>
      <c r="AK158" s="231"/>
      <c r="AL158" s="231"/>
      <c r="AM158" s="231"/>
      <c r="AN158" s="231"/>
      <c r="AO158" s="231"/>
      <c r="AP158" s="231"/>
      <c r="AQ158" s="231"/>
      <c r="AR158" s="231"/>
      <c r="AS158" s="231"/>
      <c r="AT158" s="231"/>
      <c r="AU158" s="231"/>
      <c r="AV158" s="231"/>
      <c r="AW158" s="232"/>
      <c r="AX158" s="233" t="s">
        <v>123</v>
      </c>
      <c r="AY158" s="234"/>
      <c r="AZ158" s="234"/>
      <c r="BA158" s="234"/>
      <c r="BB158" s="235"/>
      <c r="BC158" s="236" t="s">
        <v>62</v>
      </c>
      <c r="BD158" s="234"/>
      <c r="BE158" s="234"/>
      <c r="BF158" s="234"/>
      <c r="BG158" s="234"/>
      <c r="BH158" s="234"/>
      <c r="BI158" s="235"/>
      <c r="BJ158" s="236" t="s">
        <v>62</v>
      </c>
      <c r="BK158" s="234"/>
      <c r="BL158" s="234"/>
      <c r="BM158" s="234"/>
      <c r="BN158" s="234"/>
      <c r="BO158" s="235"/>
      <c r="BP158" s="237">
        <f>BP160+BP170+BP176</f>
        <v>1417224.6600000001</v>
      </c>
      <c r="BQ158" s="238"/>
      <c r="BR158" s="238"/>
      <c r="BS158" s="238"/>
      <c r="BT158" s="238"/>
      <c r="BU158" s="238"/>
      <c r="BV158" s="238"/>
      <c r="BW158" s="239"/>
      <c r="BX158" s="237">
        <f>BX160+BX170+BX176</f>
        <v>1127300</v>
      </c>
      <c r="BY158" s="238"/>
      <c r="BZ158" s="238"/>
      <c r="CA158" s="238"/>
      <c r="CB158" s="238"/>
      <c r="CC158" s="238"/>
      <c r="CD158" s="238"/>
      <c r="CE158" s="239"/>
      <c r="CF158" s="237">
        <f>CF160+CF170+CF176</f>
        <v>1127300</v>
      </c>
      <c r="CG158" s="238"/>
      <c r="CH158" s="238"/>
      <c r="CI158" s="238"/>
      <c r="CJ158" s="238"/>
      <c r="CK158" s="238"/>
      <c r="CL158" s="238"/>
      <c r="CM158" s="239"/>
      <c r="CN158" s="240" t="s">
        <v>62</v>
      </c>
      <c r="CO158" s="241"/>
      <c r="CP158" s="241"/>
      <c r="CQ158" s="241"/>
      <c r="CR158" s="241"/>
      <c r="CS158" s="241"/>
      <c r="CT158" s="241"/>
      <c r="CU158" s="242"/>
    </row>
    <row r="159" spans="1:99" ht="27.95" customHeight="1">
      <c r="A159" s="80" t="s">
        <v>477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0"/>
      <c r="AT159" s="80"/>
      <c r="AU159" s="80"/>
      <c r="AV159" s="80"/>
      <c r="AW159" s="80"/>
      <c r="AX159" s="81"/>
      <c r="AY159" s="82"/>
      <c r="AZ159" s="82"/>
      <c r="BA159" s="82"/>
      <c r="BB159" s="83"/>
      <c r="BC159" s="84"/>
      <c r="BD159" s="84"/>
      <c r="BE159" s="84"/>
      <c r="BF159" s="84"/>
      <c r="BG159" s="84"/>
      <c r="BH159" s="84"/>
      <c r="BI159" s="84"/>
      <c r="BJ159" s="85"/>
      <c r="BK159" s="82"/>
      <c r="BL159" s="82"/>
      <c r="BM159" s="82"/>
      <c r="BN159" s="82"/>
      <c r="BO159" s="83"/>
      <c r="BP159" s="86">
        <f>BP160+BP170+BP176</f>
        <v>1417224.6600000001</v>
      </c>
      <c r="BQ159" s="87"/>
      <c r="BR159" s="87"/>
      <c r="BS159" s="87"/>
      <c r="BT159" s="87"/>
      <c r="BU159" s="87"/>
      <c r="BV159" s="87"/>
      <c r="BW159" s="88"/>
      <c r="BX159" s="86">
        <f>BX160+BX170+BX176</f>
        <v>1127300</v>
      </c>
      <c r="BY159" s="87"/>
      <c r="BZ159" s="87"/>
      <c r="CA159" s="87"/>
      <c r="CB159" s="87"/>
      <c r="CC159" s="87"/>
      <c r="CD159" s="87"/>
      <c r="CE159" s="88"/>
      <c r="CF159" s="86">
        <f>CF160+CF170+CF176</f>
        <v>1127300</v>
      </c>
      <c r="CG159" s="87"/>
      <c r="CH159" s="87"/>
      <c r="CI159" s="87"/>
      <c r="CJ159" s="87"/>
      <c r="CK159" s="87"/>
      <c r="CL159" s="87"/>
      <c r="CM159" s="88"/>
      <c r="CN159" s="86" t="s">
        <v>62</v>
      </c>
      <c r="CO159" s="87"/>
      <c r="CP159" s="87"/>
      <c r="CQ159" s="87"/>
      <c r="CR159" s="87"/>
      <c r="CS159" s="87"/>
      <c r="CT159" s="87"/>
      <c r="CU159" s="230"/>
    </row>
    <row r="160" spans="1:99" ht="20.25" customHeight="1">
      <c r="A160" s="48" t="s">
        <v>125</v>
      </c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9"/>
      <c r="AX160" s="92" t="s">
        <v>126</v>
      </c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  <c r="BL160" s="93"/>
      <c r="BM160" s="93"/>
      <c r="BN160" s="93"/>
      <c r="BO160" s="93"/>
      <c r="BP160" s="94">
        <f>BP161+BP163+BP164+BP165+BP166</f>
        <v>340189.24</v>
      </c>
      <c r="BQ160" s="94"/>
      <c r="BR160" s="94"/>
      <c r="BS160" s="94"/>
      <c r="BT160" s="94"/>
      <c r="BU160" s="94"/>
      <c r="BV160" s="94"/>
      <c r="BW160" s="94"/>
      <c r="BX160" s="94">
        <f t="shared" ref="BX160" si="36">BX161+BX163+BX164+BX165+BX166</f>
        <v>263000</v>
      </c>
      <c r="BY160" s="94"/>
      <c r="BZ160" s="94"/>
      <c r="CA160" s="94"/>
      <c r="CB160" s="94"/>
      <c r="CC160" s="94"/>
      <c r="CD160" s="94"/>
      <c r="CE160" s="94"/>
      <c r="CF160" s="94">
        <f t="shared" ref="CF160" si="37">CF161+CF163+CF164+CF165+CF166</f>
        <v>263000</v>
      </c>
      <c r="CG160" s="94"/>
      <c r="CH160" s="94"/>
      <c r="CI160" s="94"/>
      <c r="CJ160" s="94"/>
      <c r="CK160" s="94"/>
      <c r="CL160" s="94"/>
      <c r="CM160" s="94"/>
      <c r="CN160" s="141"/>
      <c r="CO160" s="141"/>
      <c r="CP160" s="141"/>
      <c r="CQ160" s="141"/>
      <c r="CR160" s="141"/>
      <c r="CS160" s="141"/>
      <c r="CT160" s="141"/>
      <c r="CU160" s="141"/>
    </row>
    <row r="161" spans="1:99" ht="17.25" customHeight="1">
      <c r="A161" s="137" t="s">
        <v>67</v>
      </c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  <c r="AL161" s="137"/>
      <c r="AM161" s="137"/>
      <c r="AN161" s="137"/>
      <c r="AO161" s="137"/>
      <c r="AP161" s="137"/>
      <c r="AQ161" s="137"/>
      <c r="AR161" s="137"/>
      <c r="AS161" s="137"/>
      <c r="AT161" s="137"/>
      <c r="AU161" s="137"/>
      <c r="AV161" s="137"/>
      <c r="AW161" s="138"/>
      <c r="AX161" s="64" t="s">
        <v>127</v>
      </c>
      <c r="AY161" s="65"/>
      <c r="AZ161" s="65"/>
      <c r="BA161" s="65"/>
      <c r="BB161" s="66"/>
      <c r="BC161" s="70" t="s">
        <v>128</v>
      </c>
      <c r="BD161" s="65"/>
      <c r="BE161" s="65"/>
      <c r="BF161" s="65"/>
      <c r="BG161" s="65"/>
      <c r="BH161" s="65"/>
      <c r="BI161" s="66"/>
      <c r="BJ161" s="70" t="s">
        <v>129</v>
      </c>
      <c r="BK161" s="65"/>
      <c r="BL161" s="65"/>
      <c r="BM161" s="65"/>
      <c r="BN161" s="65"/>
      <c r="BO161" s="66"/>
      <c r="BP161" s="74">
        <f>59416.18+202000</f>
        <v>261416.18</v>
      </c>
      <c r="BQ161" s="75"/>
      <c r="BR161" s="75"/>
      <c r="BS161" s="75"/>
      <c r="BT161" s="75"/>
      <c r="BU161" s="75"/>
      <c r="BV161" s="75"/>
      <c r="BW161" s="76"/>
      <c r="BX161" s="74">
        <v>202000</v>
      </c>
      <c r="BY161" s="75"/>
      <c r="BZ161" s="75"/>
      <c r="CA161" s="75"/>
      <c r="CB161" s="75"/>
      <c r="CC161" s="75"/>
      <c r="CD161" s="75"/>
      <c r="CE161" s="76"/>
      <c r="CF161" s="74">
        <v>202000</v>
      </c>
      <c r="CG161" s="75"/>
      <c r="CH161" s="75"/>
      <c r="CI161" s="75"/>
      <c r="CJ161" s="75"/>
      <c r="CK161" s="75"/>
      <c r="CL161" s="75"/>
      <c r="CM161" s="76"/>
      <c r="CN161" s="113" t="s">
        <v>62</v>
      </c>
      <c r="CO161" s="114"/>
      <c r="CP161" s="114"/>
      <c r="CQ161" s="114"/>
      <c r="CR161" s="114"/>
      <c r="CS161" s="114"/>
      <c r="CT161" s="114"/>
      <c r="CU161" s="115"/>
    </row>
    <row r="162" spans="1:99">
      <c r="A162" s="120" t="s">
        <v>130</v>
      </c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  <c r="AP162" s="120"/>
      <c r="AQ162" s="120"/>
      <c r="AR162" s="120"/>
      <c r="AS162" s="120"/>
      <c r="AT162" s="120"/>
      <c r="AU162" s="120"/>
      <c r="AV162" s="120"/>
      <c r="AW162" s="121"/>
      <c r="AX162" s="103"/>
      <c r="AY162" s="104"/>
      <c r="AZ162" s="104"/>
      <c r="BA162" s="104"/>
      <c r="BB162" s="105"/>
      <c r="BC162" s="106"/>
      <c r="BD162" s="104"/>
      <c r="BE162" s="104"/>
      <c r="BF162" s="104"/>
      <c r="BG162" s="104"/>
      <c r="BH162" s="104"/>
      <c r="BI162" s="105"/>
      <c r="BJ162" s="106"/>
      <c r="BK162" s="104"/>
      <c r="BL162" s="104"/>
      <c r="BM162" s="104"/>
      <c r="BN162" s="104"/>
      <c r="BO162" s="105"/>
      <c r="BP162" s="186"/>
      <c r="BQ162" s="187"/>
      <c r="BR162" s="187"/>
      <c r="BS162" s="187"/>
      <c r="BT162" s="187"/>
      <c r="BU162" s="187"/>
      <c r="BV162" s="187"/>
      <c r="BW162" s="188"/>
      <c r="BX162" s="186"/>
      <c r="BY162" s="187"/>
      <c r="BZ162" s="187"/>
      <c r="CA162" s="187"/>
      <c r="CB162" s="187"/>
      <c r="CC162" s="187"/>
      <c r="CD162" s="187"/>
      <c r="CE162" s="188"/>
      <c r="CF162" s="186"/>
      <c r="CG162" s="187"/>
      <c r="CH162" s="187"/>
      <c r="CI162" s="187"/>
      <c r="CJ162" s="187"/>
      <c r="CK162" s="187"/>
      <c r="CL162" s="187"/>
      <c r="CM162" s="188"/>
      <c r="CN162" s="116"/>
      <c r="CO162" s="117"/>
      <c r="CP162" s="117"/>
      <c r="CQ162" s="117"/>
      <c r="CR162" s="117"/>
      <c r="CS162" s="117"/>
      <c r="CT162" s="117"/>
      <c r="CU162" s="118"/>
    </row>
    <row r="163" spans="1:99">
      <c r="A163" s="139" t="s">
        <v>131</v>
      </c>
      <c r="B163" s="139"/>
      <c r="C163" s="139"/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40"/>
      <c r="AX163" s="57" t="s">
        <v>132</v>
      </c>
      <c r="AY163" s="58"/>
      <c r="AZ163" s="58"/>
      <c r="BA163" s="58"/>
      <c r="BB163" s="58"/>
      <c r="BC163" s="58" t="s">
        <v>128</v>
      </c>
      <c r="BD163" s="58"/>
      <c r="BE163" s="58"/>
      <c r="BF163" s="58"/>
      <c r="BG163" s="58"/>
      <c r="BH163" s="58"/>
      <c r="BI163" s="58"/>
      <c r="BJ163" s="58" t="s">
        <v>133</v>
      </c>
      <c r="BK163" s="58"/>
      <c r="BL163" s="58"/>
      <c r="BM163" s="58"/>
      <c r="BN163" s="58"/>
      <c r="BO163" s="58"/>
      <c r="BP163" s="60"/>
      <c r="BQ163" s="60"/>
      <c r="BR163" s="60"/>
      <c r="BS163" s="60"/>
      <c r="BT163" s="60"/>
      <c r="BU163" s="60"/>
      <c r="BV163" s="60"/>
      <c r="BW163" s="60"/>
      <c r="BX163" s="60"/>
      <c r="BY163" s="60"/>
      <c r="BZ163" s="60"/>
      <c r="CA163" s="60"/>
      <c r="CB163" s="60"/>
      <c r="CC163" s="60"/>
      <c r="CD163" s="60"/>
      <c r="CE163" s="60"/>
      <c r="CF163" s="60"/>
      <c r="CG163" s="60"/>
      <c r="CH163" s="60"/>
      <c r="CI163" s="60"/>
      <c r="CJ163" s="60"/>
      <c r="CK163" s="60"/>
      <c r="CL163" s="60"/>
      <c r="CM163" s="60"/>
      <c r="CN163" s="123" t="s">
        <v>62</v>
      </c>
      <c r="CO163" s="123"/>
      <c r="CP163" s="123"/>
      <c r="CQ163" s="123"/>
      <c r="CR163" s="123"/>
      <c r="CS163" s="123"/>
      <c r="CT163" s="123"/>
      <c r="CU163" s="124"/>
    </row>
    <row r="164" spans="1:99" ht="12.95" customHeight="1">
      <c r="A164" s="120" t="s">
        <v>134</v>
      </c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120"/>
      <c r="AO164" s="120"/>
      <c r="AP164" s="120"/>
      <c r="AQ164" s="120"/>
      <c r="AR164" s="120"/>
      <c r="AS164" s="120"/>
      <c r="AT164" s="120"/>
      <c r="AU164" s="120"/>
      <c r="AV164" s="120"/>
      <c r="AW164" s="121"/>
      <c r="AX164" s="57" t="s">
        <v>135</v>
      </c>
      <c r="AY164" s="58"/>
      <c r="AZ164" s="58"/>
      <c r="BA164" s="58"/>
      <c r="BB164" s="58"/>
      <c r="BC164" s="58" t="s">
        <v>136</v>
      </c>
      <c r="BD164" s="58"/>
      <c r="BE164" s="58"/>
      <c r="BF164" s="58"/>
      <c r="BG164" s="58"/>
      <c r="BH164" s="58"/>
      <c r="BI164" s="58"/>
      <c r="BJ164" s="67" t="s">
        <v>62</v>
      </c>
      <c r="BK164" s="68"/>
      <c r="BL164" s="68"/>
      <c r="BM164" s="68"/>
      <c r="BN164" s="68"/>
      <c r="BO164" s="69"/>
      <c r="BP164" s="60"/>
      <c r="BQ164" s="60"/>
      <c r="BR164" s="60"/>
      <c r="BS164" s="60"/>
      <c r="BT164" s="60"/>
      <c r="BU164" s="60"/>
      <c r="BV164" s="60"/>
      <c r="BW164" s="60"/>
      <c r="BX164" s="60"/>
      <c r="BY164" s="60"/>
      <c r="BZ164" s="60"/>
      <c r="CA164" s="60"/>
      <c r="CB164" s="60"/>
      <c r="CC164" s="60"/>
      <c r="CD164" s="60"/>
      <c r="CE164" s="60"/>
      <c r="CF164" s="60"/>
      <c r="CG164" s="60"/>
      <c r="CH164" s="60"/>
      <c r="CI164" s="60"/>
      <c r="CJ164" s="60"/>
      <c r="CK164" s="60"/>
      <c r="CL164" s="60"/>
      <c r="CM164" s="60"/>
      <c r="CN164" s="123" t="s">
        <v>62</v>
      </c>
      <c r="CO164" s="123"/>
      <c r="CP164" s="123"/>
      <c r="CQ164" s="123"/>
      <c r="CR164" s="123"/>
      <c r="CS164" s="123"/>
      <c r="CT164" s="123"/>
      <c r="CU164" s="124"/>
    </row>
    <row r="165" spans="1:99" ht="12.95" customHeight="1">
      <c r="A165" s="125" t="s">
        <v>137</v>
      </c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6"/>
      <c r="AX165" s="127" t="s">
        <v>138</v>
      </c>
      <c r="AY165" s="68"/>
      <c r="AZ165" s="68"/>
      <c r="BA165" s="68"/>
      <c r="BB165" s="69"/>
      <c r="BC165" s="67" t="s">
        <v>139</v>
      </c>
      <c r="BD165" s="68"/>
      <c r="BE165" s="68"/>
      <c r="BF165" s="68"/>
      <c r="BG165" s="68"/>
      <c r="BH165" s="68"/>
      <c r="BI165" s="69"/>
      <c r="BJ165" s="67" t="s">
        <v>62</v>
      </c>
      <c r="BK165" s="68"/>
      <c r="BL165" s="68"/>
      <c r="BM165" s="68"/>
      <c r="BN165" s="68"/>
      <c r="BO165" s="69"/>
      <c r="BP165" s="197"/>
      <c r="BQ165" s="198"/>
      <c r="BR165" s="198"/>
      <c r="BS165" s="198"/>
      <c r="BT165" s="198"/>
      <c r="BU165" s="198"/>
      <c r="BV165" s="198"/>
      <c r="BW165" s="199"/>
      <c r="BX165" s="197"/>
      <c r="BY165" s="198"/>
      <c r="BZ165" s="198"/>
      <c r="CA165" s="198"/>
      <c r="CB165" s="198"/>
      <c r="CC165" s="198"/>
      <c r="CD165" s="198"/>
      <c r="CE165" s="199"/>
      <c r="CF165" s="197"/>
      <c r="CG165" s="198"/>
      <c r="CH165" s="198"/>
      <c r="CI165" s="198"/>
      <c r="CJ165" s="198"/>
      <c r="CK165" s="198"/>
      <c r="CL165" s="198"/>
      <c r="CM165" s="199"/>
      <c r="CN165" s="131"/>
      <c r="CO165" s="132"/>
      <c r="CP165" s="132"/>
      <c r="CQ165" s="132"/>
      <c r="CR165" s="132"/>
      <c r="CS165" s="132"/>
      <c r="CT165" s="132"/>
      <c r="CU165" s="133"/>
    </row>
    <row r="166" spans="1:99">
      <c r="A166" s="134" t="s">
        <v>140</v>
      </c>
      <c r="B166" s="135"/>
      <c r="C166" s="135"/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35"/>
      <c r="AR166" s="135"/>
      <c r="AS166" s="135"/>
      <c r="AT166" s="135"/>
      <c r="AU166" s="135"/>
      <c r="AV166" s="135"/>
      <c r="AW166" s="136"/>
      <c r="AX166" s="64" t="s">
        <v>141</v>
      </c>
      <c r="AY166" s="65"/>
      <c r="AZ166" s="65"/>
      <c r="BA166" s="65"/>
      <c r="BB166" s="66"/>
      <c r="BC166" s="70" t="s">
        <v>142</v>
      </c>
      <c r="BD166" s="65"/>
      <c r="BE166" s="65"/>
      <c r="BF166" s="65"/>
      <c r="BG166" s="65"/>
      <c r="BH166" s="65"/>
      <c r="BI166" s="66"/>
      <c r="BJ166" s="70" t="s">
        <v>145</v>
      </c>
      <c r="BK166" s="65"/>
      <c r="BL166" s="65"/>
      <c r="BM166" s="65"/>
      <c r="BN166" s="65"/>
      <c r="BO166" s="66"/>
      <c r="BP166" s="74">
        <f>BP168</f>
        <v>78773.06</v>
      </c>
      <c r="BQ166" s="75"/>
      <c r="BR166" s="75"/>
      <c r="BS166" s="75"/>
      <c r="BT166" s="75"/>
      <c r="BU166" s="75"/>
      <c r="BV166" s="75"/>
      <c r="BW166" s="76"/>
      <c r="BX166" s="74">
        <f t="shared" ref="BX166" si="38">BX168</f>
        <v>61000</v>
      </c>
      <c r="BY166" s="75"/>
      <c r="BZ166" s="75"/>
      <c r="CA166" s="75"/>
      <c r="CB166" s="75"/>
      <c r="CC166" s="75"/>
      <c r="CD166" s="75"/>
      <c r="CE166" s="76"/>
      <c r="CF166" s="74">
        <f t="shared" ref="CF166" si="39">CF168</f>
        <v>61000</v>
      </c>
      <c r="CG166" s="75"/>
      <c r="CH166" s="75"/>
      <c r="CI166" s="75"/>
      <c r="CJ166" s="75"/>
      <c r="CK166" s="75"/>
      <c r="CL166" s="75"/>
      <c r="CM166" s="76"/>
      <c r="CN166" s="113" t="s">
        <v>62</v>
      </c>
      <c r="CO166" s="114"/>
      <c r="CP166" s="114"/>
      <c r="CQ166" s="114"/>
      <c r="CR166" s="114"/>
      <c r="CS166" s="114"/>
      <c r="CT166" s="114"/>
      <c r="CU166" s="115"/>
    </row>
    <row r="167" spans="1:99">
      <c r="A167" s="120" t="s">
        <v>143</v>
      </c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  <c r="AA167" s="120"/>
      <c r="AB167" s="120"/>
      <c r="AC167" s="120"/>
      <c r="AD167" s="120"/>
      <c r="AE167" s="120"/>
      <c r="AF167" s="120"/>
      <c r="AG167" s="120"/>
      <c r="AH167" s="120"/>
      <c r="AI167" s="120"/>
      <c r="AJ167" s="120"/>
      <c r="AK167" s="120"/>
      <c r="AL167" s="120"/>
      <c r="AM167" s="120"/>
      <c r="AN167" s="120"/>
      <c r="AO167" s="120"/>
      <c r="AP167" s="120"/>
      <c r="AQ167" s="120"/>
      <c r="AR167" s="120"/>
      <c r="AS167" s="120"/>
      <c r="AT167" s="120"/>
      <c r="AU167" s="120"/>
      <c r="AV167" s="120"/>
      <c r="AW167" s="120"/>
      <c r="AX167" s="103"/>
      <c r="AY167" s="104"/>
      <c r="AZ167" s="104"/>
      <c r="BA167" s="104"/>
      <c r="BB167" s="105"/>
      <c r="BC167" s="106"/>
      <c r="BD167" s="104"/>
      <c r="BE167" s="104"/>
      <c r="BF167" s="104"/>
      <c r="BG167" s="104"/>
      <c r="BH167" s="104"/>
      <c r="BI167" s="105"/>
      <c r="BJ167" s="106"/>
      <c r="BK167" s="104"/>
      <c r="BL167" s="104"/>
      <c r="BM167" s="104"/>
      <c r="BN167" s="104"/>
      <c r="BO167" s="105"/>
      <c r="BP167" s="186"/>
      <c r="BQ167" s="187"/>
      <c r="BR167" s="187"/>
      <c r="BS167" s="187"/>
      <c r="BT167" s="187"/>
      <c r="BU167" s="187"/>
      <c r="BV167" s="187"/>
      <c r="BW167" s="188"/>
      <c r="BX167" s="186"/>
      <c r="BY167" s="187"/>
      <c r="BZ167" s="187"/>
      <c r="CA167" s="187"/>
      <c r="CB167" s="187"/>
      <c r="CC167" s="187"/>
      <c r="CD167" s="187"/>
      <c r="CE167" s="188"/>
      <c r="CF167" s="186"/>
      <c r="CG167" s="187"/>
      <c r="CH167" s="187"/>
      <c r="CI167" s="187"/>
      <c r="CJ167" s="187"/>
      <c r="CK167" s="187"/>
      <c r="CL167" s="187"/>
      <c r="CM167" s="188"/>
      <c r="CN167" s="116"/>
      <c r="CO167" s="117"/>
      <c r="CP167" s="117"/>
      <c r="CQ167" s="117"/>
      <c r="CR167" s="117"/>
      <c r="CS167" s="117"/>
      <c r="CT167" s="117"/>
      <c r="CU167" s="118"/>
    </row>
    <row r="168" spans="1:99">
      <c r="A168" s="102" t="s">
        <v>67</v>
      </c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64" t="s">
        <v>144</v>
      </c>
      <c r="AY168" s="65"/>
      <c r="AZ168" s="65"/>
      <c r="BA168" s="65"/>
      <c r="BB168" s="66"/>
      <c r="BC168" s="70" t="s">
        <v>142</v>
      </c>
      <c r="BD168" s="65"/>
      <c r="BE168" s="65"/>
      <c r="BF168" s="65"/>
      <c r="BG168" s="65"/>
      <c r="BH168" s="65"/>
      <c r="BI168" s="66"/>
      <c r="BJ168" s="70" t="s">
        <v>145</v>
      </c>
      <c r="BK168" s="65"/>
      <c r="BL168" s="65"/>
      <c r="BM168" s="65"/>
      <c r="BN168" s="65"/>
      <c r="BO168" s="66"/>
      <c r="BP168" s="74">
        <f>17773.06+61000</f>
        <v>78773.06</v>
      </c>
      <c r="BQ168" s="75"/>
      <c r="BR168" s="75"/>
      <c r="BS168" s="75"/>
      <c r="BT168" s="75"/>
      <c r="BU168" s="75"/>
      <c r="BV168" s="75"/>
      <c r="BW168" s="76"/>
      <c r="BX168" s="74">
        <v>61000</v>
      </c>
      <c r="BY168" s="75"/>
      <c r="BZ168" s="75"/>
      <c r="CA168" s="75"/>
      <c r="CB168" s="75"/>
      <c r="CC168" s="75"/>
      <c r="CD168" s="75"/>
      <c r="CE168" s="76"/>
      <c r="CF168" s="74">
        <v>61000</v>
      </c>
      <c r="CG168" s="75"/>
      <c r="CH168" s="75"/>
      <c r="CI168" s="75"/>
      <c r="CJ168" s="75"/>
      <c r="CK168" s="75"/>
      <c r="CL168" s="75"/>
      <c r="CM168" s="76"/>
      <c r="CN168" s="113" t="s">
        <v>62</v>
      </c>
      <c r="CO168" s="114"/>
      <c r="CP168" s="114"/>
      <c r="CQ168" s="114"/>
      <c r="CR168" s="114"/>
      <c r="CS168" s="114"/>
      <c r="CT168" s="114"/>
      <c r="CU168" s="115"/>
    </row>
    <row r="169" spans="1:99">
      <c r="A169" s="119" t="s">
        <v>146</v>
      </c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  <c r="AA169" s="119"/>
      <c r="AB169" s="119"/>
      <c r="AC169" s="119"/>
      <c r="AD169" s="119"/>
      <c r="AE169" s="119"/>
      <c r="AF169" s="119"/>
      <c r="AG169" s="119"/>
      <c r="AH169" s="119"/>
      <c r="AI169" s="119"/>
      <c r="AJ169" s="119"/>
      <c r="AK169" s="119"/>
      <c r="AL169" s="119"/>
      <c r="AM169" s="119"/>
      <c r="AN169" s="119"/>
      <c r="AO169" s="119"/>
      <c r="AP169" s="119"/>
      <c r="AQ169" s="119"/>
      <c r="AR169" s="119"/>
      <c r="AS169" s="119"/>
      <c r="AT169" s="119"/>
      <c r="AU169" s="119"/>
      <c r="AV169" s="119"/>
      <c r="AW169" s="119"/>
      <c r="AX169" s="103"/>
      <c r="AY169" s="104"/>
      <c r="AZ169" s="104"/>
      <c r="BA169" s="104"/>
      <c r="BB169" s="105"/>
      <c r="BC169" s="106"/>
      <c r="BD169" s="104"/>
      <c r="BE169" s="104"/>
      <c r="BF169" s="104"/>
      <c r="BG169" s="104"/>
      <c r="BH169" s="104"/>
      <c r="BI169" s="105"/>
      <c r="BJ169" s="106"/>
      <c r="BK169" s="104"/>
      <c r="BL169" s="104"/>
      <c r="BM169" s="104"/>
      <c r="BN169" s="104"/>
      <c r="BO169" s="105"/>
      <c r="BP169" s="186"/>
      <c r="BQ169" s="187"/>
      <c r="BR169" s="187"/>
      <c r="BS169" s="187"/>
      <c r="BT169" s="187"/>
      <c r="BU169" s="187"/>
      <c r="BV169" s="187"/>
      <c r="BW169" s="188"/>
      <c r="BX169" s="186"/>
      <c r="BY169" s="187"/>
      <c r="BZ169" s="187"/>
      <c r="CA169" s="187"/>
      <c r="CB169" s="187"/>
      <c r="CC169" s="187"/>
      <c r="CD169" s="187"/>
      <c r="CE169" s="188"/>
      <c r="CF169" s="186"/>
      <c r="CG169" s="187"/>
      <c r="CH169" s="187"/>
      <c r="CI169" s="187"/>
      <c r="CJ169" s="187"/>
      <c r="CK169" s="187"/>
      <c r="CL169" s="187"/>
      <c r="CM169" s="188"/>
      <c r="CN169" s="116"/>
      <c r="CO169" s="117"/>
      <c r="CP169" s="117"/>
      <c r="CQ169" s="117"/>
      <c r="CR169" s="117"/>
      <c r="CS169" s="117"/>
      <c r="CT169" s="117"/>
      <c r="CU169" s="118"/>
    </row>
    <row r="170" spans="1:99">
      <c r="A170" s="48" t="s">
        <v>147</v>
      </c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9"/>
      <c r="AX170" s="222" t="s">
        <v>148</v>
      </c>
      <c r="AY170" s="223"/>
      <c r="AZ170" s="223"/>
      <c r="BA170" s="223"/>
      <c r="BB170" s="223"/>
      <c r="BC170" s="223" t="s">
        <v>149</v>
      </c>
      <c r="BD170" s="223"/>
      <c r="BE170" s="223"/>
      <c r="BF170" s="223"/>
      <c r="BG170" s="223"/>
      <c r="BH170" s="223"/>
      <c r="BI170" s="223"/>
      <c r="BJ170" s="223" t="s">
        <v>62</v>
      </c>
      <c r="BK170" s="223"/>
      <c r="BL170" s="223"/>
      <c r="BM170" s="223"/>
      <c r="BN170" s="223"/>
      <c r="BO170" s="223"/>
      <c r="BP170" s="224">
        <f>BP171+BP173+BP175</f>
        <v>60500</v>
      </c>
      <c r="BQ170" s="224"/>
      <c r="BR170" s="224"/>
      <c r="BS170" s="224"/>
      <c r="BT170" s="224"/>
      <c r="BU170" s="224"/>
      <c r="BV170" s="224"/>
      <c r="BW170" s="224"/>
      <c r="BX170" s="224">
        <f t="shared" ref="BX170" si="40">BX171+BX173+BX175</f>
        <v>60500</v>
      </c>
      <c r="BY170" s="224"/>
      <c r="BZ170" s="224"/>
      <c r="CA170" s="224"/>
      <c r="CB170" s="224"/>
      <c r="CC170" s="224"/>
      <c r="CD170" s="224"/>
      <c r="CE170" s="224"/>
      <c r="CF170" s="224">
        <f t="shared" ref="CF170" si="41">CF171+CF173+CF175</f>
        <v>60500</v>
      </c>
      <c r="CG170" s="224"/>
      <c r="CH170" s="224"/>
      <c r="CI170" s="224"/>
      <c r="CJ170" s="224"/>
      <c r="CK170" s="224"/>
      <c r="CL170" s="224"/>
      <c r="CM170" s="224"/>
      <c r="CN170" s="225" t="s">
        <v>62</v>
      </c>
      <c r="CO170" s="225"/>
      <c r="CP170" s="225"/>
      <c r="CQ170" s="225"/>
      <c r="CR170" s="225"/>
      <c r="CS170" s="225"/>
      <c r="CT170" s="225"/>
      <c r="CU170" s="226"/>
    </row>
    <row r="171" spans="1:99" s="1" customFormat="1" ht="12" customHeight="1">
      <c r="A171" s="137" t="s">
        <v>116</v>
      </c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  <c r="AK171" s="137"/>
      <c r="AL171" s="137"/>
      <c r="AM171" s="137"/>
      <c r="AN171" s="137"/>
      <c r="AO171" s="137"/>
      <c r="AP171" s="137"/>
      <c r="AQ171" s="137"/>
      <c r="AR171" s="137"/>
      <c r="AS171" s="137"/>
      <c r="AT171" s="137"/>
      <c r="AU171" s="137"/>
      <c r="AV171" s="137"/>
      <c r="AW171" s="138"/>
      <c r="AX171" s="64" t="s">
        <v>150</v>
      </c>
      <c r="AY171" s="65"/>
      <c r="AZ171" s="65"/>
      <c r="BA171" s="65"/>
      <c r="BB171" s="66"/>
      <c r="BC171" s="70" t="s">
        <v>151</v>
      </c>
      <c r="BD171" s="65"/>
      <c r="BE171" s="65"/>
      <c r="BF171" s="65"/>
      <c r="BG171" s="65"/>
      <c r="BH171" s="65"/>
      <c r="BI171" s="66"/>
      <c r="BJ171" s="70" t="s">
        <v>152</v>
      </c>
      <c r="BK171" s="65"/>
      <c r="BL171" s="65"/>
      <c r="BM171" s="65"/>
      <c r="BN171" s="65"/>
      <c r="BO171" s="66"/>
      <c r="BP171" s="74">
        <v>60500</v>
      </c>
      <c r="BQ171" s="75"/>
      <c r="BR171" s="75"/>
      <c r="BS171" s="75"/>
      <c r="BT171" s="75"/>
      <c r="BU171" s="75"/>
      <c r="BV171" s="75"/>
      <c r="BW171" s="76"/>
      <c r="BX171" s="74">
        <v>60500</v>
      </c>
      <c r="BY171" s="75"/>
      <c r="BZ171" s="75"/>
      <c r="CA171" s="75"/>
      <c r="CB171" s="75"/>
      <c r="CC171" s="75"/>
      <c r="CD171" s="75"/>
      <c r="CE171" s="76"/>
      <c r="CF171" s="74">
        <v>60500</v>
      </c>
      <c r="CG171" s="75"/>
      <c r="CH171" s="75"/>
      <c r="CI171" s="75"/>
      <c r="CJ171" s="75"/>
      <c r="CK171" s="75"/>
      <c r="CL171" s="75"/>
      <c r="CM171" s="76"/>
      <c r="CN171" s="113" t="s">
        <v>62</v>
      </c>
      <c r="CO171" s="114"/>
      <c r="CP171" s="114"/>
      <c r="CQ171" s="114"/>
      <c r="CR171" s="114"/>
      <c r="CS171" s="114"/>
      <c r="CT171" s="114"/>
      <c r="CU171" s="115"/>
    </row>
    <row r="172" spans="1:99" s="1" customFormat="1" ht="12" customHeight="1">
      <c r="A172" s="120" t="s">
        <v>153</v>
      </c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0"/>
      <c r="AO172" s="120"/>
      <c r="AP172" s="120"/>
      <c r="AQ172" s="120"/>
      <c r="AR172" s="120"/>
      <c r="AS172" s="120"/>
      <c r="AT172" s="120"/>
      <c r="AU172" s="120"/>
      <c r="AV172" s="120"/>
      <c r="AW172" s="120"/>
      <c r="AX172" s="103"/>
      <c r="AY172" s="104"/>
      <c r="AZ172" s="104"/>
      <c r="BA172" s="104"/>
      <c r="BB172" s="105"/>
      <c r="BC172" s="106"/>
      <c r="BD172" s="104"/>
      <c r="BE172" s="104"/>
      <c r="BF172" s="104"/>
      <c r="BG172" s="104"/>
      <c r="BH172" s="104"/>
      <c r="BI172" s="105"/>
      <c r="BJ172" s="106"/>
      <c r="BK172" s="104"/>
      <c r="BL172" s="104"/>
      <c r="BM172" s="104"/>
      <c r="BN172" s="104"/>
      <c r="BO172" s="105"/>
      <c r="BP172" s="186"/>
      <c r="BQ172" s="187"/>
      <c r="BR172" s="187"/>
      <c r="BS172" s="187"/>
      <c r="BT172" s="187"/>
      <c r="BU172" s="187"/>
      <c r="BV172" s="187"/>
      <c r="BW172" s="188"/>
      <c r="BX172" s="186"/>
      <c r="BY172" s="187"/>
      <c r="BZ172" s="187"/>
      <c r="CA172" s="187"/>
      <c r="CB172" s="187"/>
      <c r="CC172" s="187"/>
      <c r="CD172" s="187"/>
      <c r="CE172" s="188"/>
      <c r="CF172" s="186"/>
      <c r="CG172" s="187"/>
      <c r="CH172" s="187"/>
      <c r="CI172" s="187"/>
      <c r="CJ172" s="187"/>
      <c r="CK172" s="187"/>
      <c r="CL172" s="187"/>
      <c r="CM172" s="188"/>
      <c r="CN172" s="116"/>
      <c r="CO172" s="117"/>
      <c r="CP172" s="117"/>
      <c r="CQ172" s="117"/>
      <c r="CR172" s="117"/>
      <c r="CS172" s="117"/>
      <c r="CT172" s="117"/>
      <c r="CU172" s="118"/>
    </row>
    <row r="173" spans="1:99" s="1" customFormat="1" ht="12" customHeight="1">
      <c r="A173" s="182" t="s">
        <v>154</v>
      </c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  <c r="AC173" s="182"/>
      <c r="AD173" s="182"/>
      <c r="AE173" s="182"/>
      <c r="AF173" s="182"/>
      <c r="AG173" s="182"/>
      <c r="AH173" s="182"/>
      <c r="AI173" s="182"/>
      <c r="AJ173" s="182"/>
      <c r="AK173" s="182"/>
      <c r="AL173" s="182"/>
      <c r="AM173" s="182"/>
      <c r="AN173" s="182"/>
      <c r="AO173" s="182"/>
      <c r="AP173" s="182"/>
      <c r="AQ173" s="182"/>
      <c r="AR173" s="182"/>
      <c r="AS173" s="182"/>
      <c r="AT173" s="182"/>
      <c r="AU173" s="182"/>
      <c r="AV173" s="182"/>
      <c r="AW173" s="183"/>
      <c r="AX173" s="64" t="s">
        <v>155</v>
      </c>
      <c r="AY173" s="65"/>
      <c r="AZ173" s="65"/>
      <c r="BA173" s="65"/>
      <c r="BB173" s="66"/>
      <c r="BC173" s="70" t="s">
        <v>156</v>
      </c>
      <c r="BD173" s="65"/>
      <c r="BE173" s="65"/>
      <c r="BF173" s="65"/>
      <c r="BG173" s="65"/>
      <c r="BH173" s="65"/>
      <c r="BI173" s="66"/>
      <c r="BJ173" s="70" t="s">
        <v>152</v>
      </c>
      <c r="BK173" s="65"/>
      <c r="BL173" s="65"/>
      <c r="BM173" s="65"/>
      <c r="BN173" s="65"/>
      <c r="BO173" s="66"/>
      <c r="BP173" s="74"/>
      <c r="BQ173" s="75"/>
      <c r="BR173" s="75"/>
      <c r="BS173" s="75"/>
      <c r="BT173" s="75"/>
      <c r="BU173" s="75"/>
      <c r="BV173" s="75"/>
      <c r="BW173" s="76"/>
      <c r="BX173" s="74"/>
      <c r="BY173" s="75"/>
      <c r="BZ173" s="75"/>
      <c r="CA173" s="75"/>
      <c r="CB173" s="75"/>
      <c r="CC173" s="75"/>
      <c r="CD173" s="75"/>
      <c r="CE173" s="76"/>
      <c r="CF173" s="74"/>
      <c r="CG173" s="75"/>
      <c r="CH173" s="75"/>
      <c r="CI173" s="75"/>
      <c r="CJ173" s="75"/>
      <c r="CK173" s="75"/>
      <c r="CL173" s="75"/>
      <c r="CM173" s="76"/>
      <c r="CN173" s="113" t="s">
        <v>62</v>
      </c>
      <c r="CO173" s="114"/>
      <c r="CP173" s="114"/>
      <c r="CQ173" s="114"/>
      <c r="CR173" s="114"/>
      <c r="CS173" s="114"/>
      <c r="CT173" s="114"/>
      <c r="CU173" s="115"/>
    </row>
    <row r="174" spans="1:99" s="1" customFormat="1" ht="12" customHeight="1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  <c r="AH174" s="184"/>
      <c r="AI174" s="184"/>
      <c r="AJ174" s="184"/>
      <c r="AK174" s="184"/>
      <c r="AL174" s="184"/>
      <c r="AM174" s="184"/>
      <c r="AN174" s="184"/>
      <c r="AO174" s="184"/>
      <c r="AP174" s="184"/>
      <c r="AQ174" s="184"/>
      <c r="AR174" s="184"/>
      <c r="AS174" s="184"/>
      <c r="AT174" s="184"/>
      <c r="AU174" s="184"/>
      <c r="AV174" s="184"/>
      <c r="AW174" s="185"/>
      <c r="AX174" s="103"/>
      <c r="AY174" s="104"/>
      <c r="AZ174" s="104"/>
      <c r="BA174" s="104"/>
      <c r="BB174" s="105"/>
      <c r="BC174" s="106"/>
      <c r="BD174" s="104"/>
      <c r="BE174" s="104"/>
      <c r="BF174" s="104"/>
      <c r="BG174" s="104"/>
      <c r="BH174" s="104"/>
      <c r="BI174" s="105"/>
      <c r="BJ174" s="106"/>
      <c r="BK174" s="104"/>
      <c r="BL174" s="104"/>
      <c r="BM174" s="104"/>
      <c r="BN174" s="104"/>
      <c r="BO174" s="105"/>
      <c r="BP174" s="186"/>
      <c r="BQ174" s="187"/>
      <c r="BR174" s="187"/>
      <c r="BS174" s="187"/>
      <c r="BT174" s="187"/>
      <c r="BU174" s="187"/>
      <c r="BV174" s="187"/>
      <c r="BW174" s="188"/>
      <c r="BX174" s="186"/>
      <c r="BY174" s="187"/>
      <c r="BZ174" s="187"/>
      <c r="CA174" s="187"/>
      <c r="CB174" s="187"/>
      <c r="CC174" s="187"/>
      <c r="CD174" s="187"/>
      <c r="CE174" s="188"/>
      <c r="CF174" s="186"/>
      <c r="CG174" s="187"/>
      <c r="CH174" s="187"/>
      <c r="CI174" s="187"/>
      <c r="CJ174" s="187"/>
      <c r="CK174" s="187"/>
      <c r="CL174" s="187"/>
      <c r="CM174" s="188"/>
      <c r="CN174" s="116"/>
      <c r="CO174" s="117"/>
      <c r="CP174" s="117"/>
      <c r="CQ174" s="117"/>
      <c r="CR174" s="117"/>
      <c r="CS174" s="117"/>
      <c r="CT174" s="117"/>
      <c r="CU174" s="118"/>
    </row>
    <row r="175" spans="1:99" s="1" customFormat="1" ht="12" customHeight="1">
      <c r="A175" s="125" t="s">
        <v>157</v>
      </c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  <c r="AU175" s="125"/>
      <c r="AV175" s="125"/>
      <c r="AW175" s="125"/>
      <c r="AX175" s="57" t="s">
        <v>158</v>
      </c>
      <c r="AY175" s="58"/>
      <c r="AZ175" s="58"/>
      <c r="BA175" s="58"/>
      <c r="BB175" s="58"/>
      <c r="BC175" s="58" t="s">
        <v>159</v>
      </c>
      <c r="BD175" s="58"/>
      <c r="BE175" s="58"/>
      <c r="BF175" s="58"/>
      <c r="BG175" s="58"/>
      <c r="BH175" s="58"/>
      <c r="BI175" s="58"/>
      <c r="BJ175" s="58" t="s">
        <v>160</v>
      </c>
      <c r="BK175" s="58"/>
      <c r="BL175" s="58"/>
      <c r="BM175" s="58"/>
      <c r="BN175" s="58"/>
      <c r="BO175" s="58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  <c r="CH175" s="60"/>
      <c r="CI175" s="60"/>
      <c r="CJ175" s="60"/>
      <c r="CK175" s="60"/>
      <c r="CL175" s="60"/>
      <c r="CM175" s="60"/>
      <c r="CN175" s="123" t="s">
        <v>62</v>
      </c>
      <c r="CO175" s="123"/>
      <c r="CP175" s="123"/>
      <c r="CQ175" s="123"/>
      <c r="CR175" s="123"/>
      <c r="CS175" s="123"/>
      <c r="CT175" s="123"/>
      <c r="CU175" s="124"/>
    </row>
    <row r="176" spans="1:99" s="1" customFormat="1" ht="11.25" customHeight="1">
      <c r="A176" s="48" t="s">
        <v>161</v>
      </c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9"/>
      <c r="AX176" s="101" t="s">
        <v>162</v>
      </c>
      <c r="AY176" s="99"/>
      <c r="AZ176" s="99"/>
      <c r="BA176" s="99"/>
      <c r="BB176" s="100"/>
      <c r="BC176" s="98" t="s">
        <v>62</v>
      </c>
      <c r="BD176" s="99"/>
      <c r="BE176" s="99"/>
      <c r="BF176" s="99"/>
      <c r="BG176" s="99"/>
      <c r="BH176" s="99"/>
      <c r="BI176" s="100"/>
      <c r="BJ176" s="98"/>
      <c r="BK176" s="99"/>
      <c r="BL176" s="99"/>
      <c r="BM176" s="99"/>
      <c r="BN176" s="99"/>
      <c r="BO176" s="100"/>
      <c r="BP176" s="95">
        <f>BP191+BP177</f>
        <v>1016535.42</v>
      </c>
      <c r="BQ176" s="96"/>
      <c r="BR176" s="96"/>
      <c r="BS176" s="96"/>
      <c r="BT176" s="96"/>
      <c r="BU176" s="96"/>
      <c r="BV176" s="96"/>
      <c r="BW176" s="97"/>
      <c r="BX176" s="95">
        <f t="shared" ref="BX176" si="42">BX191+BX177</f>
        <v>803800</v>
      </c>
      <c r="BY176" s="96"/>
      <c r="BZ176" s="96"/>
      <c r="CA176" s="96"/>
      <c r="CB176" s="96"/>
      <c r="CC176" s="96"/>
      <c r="CD176" s="96"/>
      <c r="CE176" s="97"/>
      <c r="CF176" s="95">
        <f t="shared" ref="CF176" si="43">CF191+CF177</f>
        <v>803800</v>
      </c>
      <c r="CG176" s="96"/>
      <c r="CH176" s="96"/>
      <c r="CI176" s="96"/>
      <c r="CJ176" s="96"/>
      <c r="CK176" s="96"/>
      <c r="CL176" s="96"/>
      <c r="CM176" s="97"/>
      <c r="CN176" s="53"/>
      <c r="CO176" s="54"/>
      <c r="CP176" s="54"/>
      <c r="CQ176" s="54"/>
      <c r="CR176" s="54"/>
      <c r="CS176" s="54"/>
      <c r="CT176" s="54"/>
      <c r="CU176" s="55"/>
    </row>
    <row r="177" spans="1:99" s="1" customFormat="1">
      <c r="A177" s="48" t="s">
        <v>163</v>
      </c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9"/>
      <c r="AX177" s="50" t="s">
        <v>164</v>
      </c>
      <c r="AY177" s="51"/>
      <c r="AZ177" s="51"/>
      <c r="BA177" s="51"/>
      <c r="BB177" s="51"/>
      <c r="BC177" s="51" t="s">
        <v>165</v>
      </c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2">
        <f>BP178+BP179+BP180+BP181+BP182+BP183+BP184+BP185+BP186+BP187+BP188+BP189+BP190</f>
        <v>1016535.42</v>
      </c>
      <c r="BQ177" s="52"/>
      <c r="BR177" s="52"/>
      <c r="BS177" s="52"/>
      <c r="BT177" s="52"/>
      <c r="BU177" s="52"/>
      <c r="BV177" s="52"/>
      <c r="BW177" s="52"/>
      <c r="BX177" s="52">
        <f t="shared" ref="BX177" si="44">BX178+BX179+BX180+BX181+BX182+BX183+BX184+BX185+BX186+BX187+BX188+BX189+BX190</f>
        <v>803800</v>
      </c>
      <c r="BY177" s="52"/>
      <c r="BZ177" s="52"/>
      <c r="CA177" s="52"/>
      <c r="CB177" s="52"/>
      <c r="CC177" s="52"/>
      <c r="CD177" s="52"/>
      <c r="CE177" s="52"/>
      <c r="CF177" s="52">
        <f t="shared" ref="CF177" si="45">CF178+CF179+CF180+CF181+CF182+CF183+CF184+CF185+CF186+CF187+CF188+CF189+CF190</f>
        <v>803800</v>
      </c>
      <c r="CG177" s="52"/>
      <c r="CH177" s="52"/>
      <c r="CI177" s="52"/>
      <c r="CJ177" s="52"/>
      <c r="CK177" s="52"/>
      <c r="CL177" s="52"/>
      <c r="CM177" s="52"/>
      <c r="CN177" s="53"/>
      <c r="CO177" s="54"/>
      <c r="CP177" s="54"/>
      <c r="CQ177" s="54"/>
      <c r="CR177" s="54"/>
      <c r="CS177" s="54"/>
      <c r="CT177" s="54"/>
      <c r="CU177" s="55"/>
    </row>
    <row r="178" spans="1:99" s="1" customFormat="1" ht="12" customHeight="1">
      <c r="A178" s="139" t="s">
        <v>166</v>
      </c>
      <c r="B178" s="139"/>
      <c r="C178" s="139"/>
      <c r="D178" s="139"/>
      <c r="E178" s="139"/>
      <c r="F178" s="139"/>
      <c r="G178" s="139"/>
      <c r="H178" s="139"/>
      <c r="I178" s="139"/>
      <c r="J178" s="139"/>
      <c r="K178" s="139"/>
      <c r="L178" s="139"/>
      <c r="M178" s="139"/>
      <c r="N178" s="139"/>
      <c r="O178" s="139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27" t="s">
        <v>167</v>
      </c>
      <c r="AY178" s="68"/>
      <c r="AZ178" s="68"/>
      <c r="BA178" s="68"/>
      <c r="BB178" s="69"/>
      <c r="BC178" s="58" t="s">
        <v>165</v>
      </c>
      <c r="BD178" s="58"/>
      <c r="BE178" s="58"/>
      <c r="BF178" s="58"/>
      <c r="BG178" s="58"/>
      <c r="BH178" s="58"/>
      <c r="BI178" s="58"/>
      <c r="BJ178" s="67" t="s">
        <v>168</v>
      </c>
      <c r="BK178" s="68"/>
      <c r="BL178" s="68"/>
      <c r="BM178" s="68"/>
      <c r="BN178" s="68"/>
      <c r="BO178" s="69"/>
      <c r="BP178" s="197">
        <v>289.35000000000002</v>
      </c>
      <c r="BQ178" s="198"/>
      <c r="BR178" s="198"/>
      <c r="BS178" s="198"/>
      <c r="BT178" s="198"/>
      <c r="BU178" s="198"/>
      <c r="BV178" s="198"/>
      <c r="BW178" s="199"/>
      <c r="BX178" s="197"/>
      <c r="BY178" s="198"/>
      <c r="BZ178" s="198"/>
      <c r="CA178" s="198"/>
      <c r="CB178" s="198"/>
      <c r="CC178" s="198"/>
      <c r="CD178" s="198"/>
      <c r="CE178" s="199"/>
      <c r="CF178" s="197"/>
      <c r="CG178" s="198"/>
      <c r="CH178" s="198"/>
      <c r="CI178" s="198"/>
      <c r="CJ178" s="198"/>
      <c r="CK178" s="198"/>
      <c r="CL178" s="198"/>
      <c r="CM178" s="199"/>
      <c r="CN178" s="61"/>
      <c r="CO178" s="62"/>
      <c r="CP178" s="62"/>
      <c r="CQ178" s="62"/>
      <c r="CR178" s="62"/>
      <c r="CS178" s="62"/>
      <c r="CT178" s="62"/>
      <c r="CU178" s="63"/>
    </row>
    <row r="179" spans="1:99" s="1" customFormat="1" ht="11.25" customHeight="1">
      <c r="A179" s="56" t="s">
        <v>169</v>
      </c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64" t="s">
        <v>170</v>
      </c>
      <c r="AY179" s="65"/>
      <c r="AZ179" s="65"/>
      <c r="BA179" s="65"/>
      <c r="BB179" s="66"/>
      <c r="BC179" s="67" t="s">
        <v>165</v>
      </c>
      <c r="BD179" s="68"/>
      <c r="BE179" s="68"/>
      <c r="BF179" s="68"/>
      <c r="BG179" s="68"/>
      <c r="BH179" s="68"/>
      <c r="BI179" s="69"/>
      <c r="BJ179" s="70" t="s">
        <v>171</v>
      </c>
      <c r="BK179" s="65"/>
      <c r="BL179" s="65"/>
      <c r="BM179" s="65"/>
      <c r="BN179" s="65"/>
      <c r="BO179" s="66"/>
      <c r="BP179" s="74"/>
      <c r="BQ179" s="75"/>
      <c r="BR179" s="75"/>
      <c r="BS179" s="75"/>
      <c r="BT179" s="75"/>
      <c r="BU179" s="75"/>
      <c r="BV179" s="75"/>
      <c r="BW179" s="76"/>
      <c r="BX179" s="74"/>
      <c r="BY179" s="75"/>
      <c r="BZ179" s="75"/>
      <c r="CA179" s="75"/>
      <c r="CB179" s="75"/>
      <c r="CC179" s="75"/>
      <c r="CD179" s="75"/>
      <c r="CE179" s="76"/>
      <c r="CF179" s="74"/>
      <c r="CG179" s="75"/>
      <c r="CH179" s="75"/>
      <c r="CI179" s="75"/>
      <c r="CJ179" s="75"/>
      <c r="CK179" s="75"/>
      <c r="CL179" s="75"/>
      <c r="CM179" s="76"/>
      <c r="CN179" s="77"/>
      <c r="CO179" s="78"/>
      <c r="CP179" s="78"/>
      <c r="CQ179" s="78"/>
      <c r="CR179" s="78"/>
      <c r="CS179" s="78"/>
      <c r="CT179" s="78"/>
      <c r="CU179" s="79"/>
    </row>
    <row r="180" spans="1:99" s="1" customFormat="1" ht="11.25" customHeight="1">
      <c r="A180" s="56" t="s">
        <v>172</v>
      </c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127" t="s">
        <v>173</v>
      </c>
      <c r="AY180" s="68"/>
      <c r="AZ180" s="68"/>
      <c r="BA180" s="68"/>
      <c r="BB180" s="69"/>
      <c r="BC180" s="58" t="s">
        <v>165</v>
      </c>
      <c r="BD180" s="58"/>
      <c r="BE180" s="58"/>
      <c r="BF180" s="58"/>
      <c r="BG180" s="58"/>
      <c r="BH180" s="58"/>
      <c r="BI180" s="58"/>
      <c r="BJ180" s="67" t="s">
        <v>174</v>
      </c>
      <c r="BK180" s="68"/>
      <c r="BL180" s="68"/>
      <c r="BM180" s="68"/>
      <c r="BN180" s="68"/>
      <c r="BO180" s="69"/>
      <c r="BP180" s="197"/>
      <c r="BQ180" s="198"/>
      <c r="BR180" s="198"/>
      <c r="BS180" s="198"/>
      <c r="BT180" s="198"/>
      <c r="BU180" s="198"/>
      <c r="BV180" s="198"/>
      <c r="BW180" s="199"/>
      <c r="BX180" s="197"/>
      <c r="BY180" s="198"/>
      <c r="BZ180" s="198"/>
      <c r="CA180" s="198"/>
      <c r="CB180" s="198"/>
      <c r="CC180" s="198"/>
      <c r="CD180" s="198"/>
      <c r="CE180" s="199"/>
      <c r="CF180" s="197"/>
      <c r="CG180" s="198"/>
      <c r="CH180" s="198"/>
      <c r="CI180" s="198"/>
      <c r="CJ180" s="198"/>
      <c r="CK180" s="198"/>
      <c r="CL180" s="198"/>
      <c r="CM180" s="199"/>
      <c r="CN180" s="61"/>
      <c r="CO180" s="62"/>
      <c r="CP180" s="62"/>
      <c r="CQ180" s="62"/>
      <c r="CR180" s="62"/>
      <c r="CS180" s="62"/>
      <c r="CT180" s="62"/>
      <c r="CU180" s="63"/>
    </row>
    <row r="181" spans="1:99" s="1" customFormat="1" ht="11.25" customHeight="1">
      <c r="A181" s="56" t="s">
        <v>175</v>
      </c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127" t="s">
        <v>176</v>
      </c>
      <c r="AY181" s="68"/>
      <c r="AZ181" s="68"/>
      <c r="BA181" s="68"/>
      <c r="BB181" s="69"/>
      <c r="BC181" s="58" t="s">
        <v>165</v>
      </c>
      <c r="BD181" s="58"/>
      <c r="BE181" s="58"/>
      <c r="BF181" s="58"/>
      <c r="BG181" s="58"/>
      <c r="BH181" s="58"/>
      <c r="BI181" s="58"/>
      <c r="BJ181" s="67" t="s">
        <v>177</v>
      </c>
      <c r="BK181" s="68"/>
      <c r="BL181" s="68"/>
      <c r="BM181" s="68"/>
      <c r="BN181" s="68"/>
      <c r="BO181" s="69"/>
      <c r="BP181" s="197"/>
      <c r="BQ181" s="198"/>
      <c r="BR181" s="198"/>
      <c r="BS181" s="198"/>
      <c r="BT181" s="198"/>
      <c r="BU181" s="198"/>
      <c r="BV181" s="198"/>
      <c r="BW181" s="199"/>
      <c r="BX181" s="197"/>
      <c r="BY181" s="198"/>
      <c r="BZ181" s="198"/>
      <c r="CA181" s="198"/>
      <c r="CB181" s="198"/>
      <c r="CC181" s="198"/>
      <c r="CD181" s="198"/>
      <c r="CE181" s="199"/>
      <c r="CF181" s="197"/>
      <c r="CG181" s="198"/>
      <c r="CH181" s="198"/>
      <c r="CI181" s="198"/>
      <c r="CJ181" s="198"/>
      <c r="CK181" s="198"/>
      <c r="CL181" s="198"/>
      <c r="CM181" s="199"/>
      <c r="CN181" s="61"/>
      <c r="CO181" s="62"/>
      <c r="CP181" s="62"/>
      <c r="CQ181" s="62"/>
      <c r="CR181" s="62"/>
      <c r="CS181" s="62"/>
      <c r="CT181" s="62"/>
      <c r="CU181" s="63"/>
    </row>
    <row r="182" spans="1:99" s="1" customFormat="1" ht="11.25" customHeight="1">
      <c r="A182" s="56" t="s">
        <v>178</v>
      </c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7" t="s">
        <v>179</v>
      </c>
      <c r="AY182" s="58"/>
      <c r="AZ182" s="58"/>
      <c r="BA182" s="58"/>
      <c r="BB182" s="58"/>
      <c r="BC182" s="58" t="s">
        <v>165</v>
      </c>
      <c r="BD182" s="58"/>
      <c r="BE182" s="58"/>
      <c r="BF182" s="58"/>
      <c r="BG182" s="58"/>
      <c r="BH182" s="58"/>
      <c r="BI182" s="58"/>
      <c r="BJ182" s="58" t="s">
        <v>180</v>
      </c>
      <c r="BK182" s="58"/>
      <c r="BL182" s="58"/>
      <c r="BM182" s="58"/>
      <c r="BN182" s="58"/>
      <c r="BO182" s="58"/>
      <c r="BP182" s="60">
        <v>99.15</v>
      </c>
      <c r="BQ182" s="60"/>
      <c r="BR182" s="60"/>
      <c r="BS182" s="60"/>
      <c r="BT182" s="60"/>
      <c r="BU182" s="60"/>
      <c r="BV182" s="60"/>
      <c r="BW182" s="60"/>
      <c r="BX182" s="60"/>
      <c r="BY182" s="60"/>
      <c r="BZ182" s="60"/>
      <c r="CA182" s="60"/>
      <c r="CB182" s="60"/>
      <c r="CC182" s="60"/>
      <c r="CD182" s="60"/>
      <c r="CE182" s="60"/>
      <c r="CF182" s="60"/>
      <c r="CG182" s="60"/>
      <c r="CH182" s="60"/>
      <c r="CI182" s="60"/>
      <c r="CJ182" s="60"/>
      <c r="CK182" s="60"/>
      <c r="CL182" s="60"/>
      <c r="CM182" s="60"/>
      <c r="CN182" s="61"/>
      <c r="CO182" s="62"/>
      <c r="CP182" s="62"/>
      <c r="CQ182" s="62"/>
      <c r="CR182" s="62"/>
      <c r="CS182" s="62"/>
      <c r="CT182" s="62"/>
      <c r="CU182" s="63"/>
    </row>
    <row r="183" spans="1:99" s="1" customFormat="1" ht="11.25" customHeight="1">
      <c r="A183" s="56" t="s">
        <v>181</v>
      </c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7" t="s">
        <v>182</v>
      </c>
      <c r="AY183" s="58"/>
      <c r="AZ183" s="58"/>
      <c r="BA183" s="58"/>
      <c r="BB183" s="58"/>
      <c r="BC183" s="58" t="s">
        <v>165</v>
      </c>
      <c r="BD183" s="58"/>
      <c r="BE183" s="58"/>
      <c r="BF183" s="58"/>
      <c r="BG183" s="58"/>
      <c r="BH183" s="58"/>
      <c r="BI183" s="58"/>
      <c r="BJ183" s="58" t="s">
        <v>183</v>
      </c>
      <c r="BK183" s="58"/>
      <c r="BL183" s="58"/>
      <c r="BM183" s="58"/>
      <c r="BN183" s="58"/>
      <c r="BO183" s="58"/>
      <c r="BP183" s="60"/>
      <c r="BQ183" s="60"/>
      <c r="BR183" s="60"/>
      <c r="BS183" s="60"/>
      <c r="BT183" s="60"/>
      <c r="BU183" s="60"/>
      <c r="BV183" s="60"/>
      <c r="BW183" s="60"/>
      <c r="BX183" s="60"/>
      <c r="BY183" s="60"/>
      <c r="BZ183" s="60"/>
      <c r="CA183" s="60"/>
      <c r="CB183" s="60"/>
      <c r="CC183" s="60"/>
      <c r="CD183" s="60"/>
      <c r="CE183" s="60"/>
      <c r="CF183" s="60"/>
      <c r="CG183" s="60"/>
      <c r="CH183" s="60"/>
      <c r="CI183" s="60"/>
      <c r="CJ183" s="60"/>
      <c r="CK183" s="60"/>
      <c r="CL183" s="60"/>
      <c r="CM183" s="60"/>
      <c r="CN183" s="61"/>
      <c r="CO183" s="62"/>
      <c r="CP183" s="62"/>
      <c r="CQ183" s="62"/>
      <c r="CR183" s="62"/>
      <c r="CS183" s="62"/>
      <c r="CT183" s="62"/>
      <c r="CU183" s="63"/>
    </row>
    <row r="184" spans="1:99" s="1" customFormat="1" ht="11.25" customHeight="1">
      <c r="A184" s="56" t="s">
        <v>184</v>
      </c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127" t="s">
        <v>185</v>
      </c>
      <c r="AY184" s="68"/>
      <c r="AZ184" s="68"/>
      <c r="BA184" s="68"/>
      <c r="BB184" s="69"/>
      <c r="BC184" s="58" t="s">
        <v>165</v>
      </c>
      <c r="BD184" s="58"/>
      <c r="BE184" s="58"/>
      <c r="BF184" s="58"/>
      <c r="BG184" s="58"/>
      <c r="BH184" s="58"/>
      <c r="BI184" s="58"/>
      <c r="BJ184" s="67" t="s">
        <v>186</v>
      </c>
      <c r="BK184" s="68"/>
      <c r="BL184" s="68"/>
      <c r="BM184" s="68"/>
      <c r="BN184" s="68"/>
      <c r="BO184" s="69"/>
      <c r="BP184" s="197"/>
      <c r="BQ184" s="198"/>
      <c r="BR184" s="198"/>
      <c r="BS184" s="198"/>
      <c r="BT184" s="198"/>
      <c r="BU184" s="198"/>
      <c r="BV184" s="198"/>
      <c r="BW184" s="199"/>
      <c r="BX184" s="197"/>
      <c r="BY184" s="198"/>
      <c r="BZ184" s="198"/>
      <c r="CA184" s="198"/>
      <c r="CB184" s="198"/>
      <c r="CC184" s="198"/>
      <c r="CD184" s="198"/>
      <c r="CE184" s="199"/>
      <c r="CF184" s="197"/>
      <c r="CG184" s="198"/>
      <c r="CH184" s="198"/>
      <c r="CI184" s="198"/>
      <c r="CJ184" s="198"/>
      <c r="CK184" s="198"/>
      <c r="CL184" s="198"/>
      <c r="CM184" s="199"/>
      <c r="CN184" s="61"/>
      <c r="CO184" s="62"/>
      <c r="CP184" s="62"/>
      <c r="CQ184" s="62"/>
      <c r="CR184" s="62"/>
      <c r="CS184" s="62"/>
      <c r="CT184" s="62"/>
      <c r="CU184" s="63"/>
    </row>
    <row r="185" spans="1:99" s="1" customFormat="1" ht="11.25" customHeight="1">
      <c r="A185" s="56" t="s">
        <v>187</v>
      </c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127" t="s">
        <v>188</v>
      </c>
      <c r="AY185" s="68"/>
      <c r="AZ185" s="68"/>
      <c r="BA185" s="68"/>
      <c r="BB185" s="69"/>
      <c r="BC185" s="58" t="s">
        <v>165</v>
      </c>
      <c r="BD185" s="58"/>
      <c r="BE185" s="58"/>
      <c r="BF185" s="58"/>
      <c r="BG185" s="58"/>
      <c r="BH185" s="58"/>
      <c r="BI185" s="58"/>
      <c r="BJ185" s="67" t="s">
        <v>189</v>
      </c>
      <c r="BK185" s="68"/>
      <c r="BL185" s="68"/>
      <c r="BM185" s="68"/>
      <c r="BN185" s="68"/>
      <c r="BO185" s="69"/>
      <c r="BP185" s="197"/>
      <c r="BQ185" s="198"/>
      <c r="BR185" s="198"/>
      <c r="BS185" s="198"/>
      <c r="BT185" s="198"/>
      <c r="BU185" s="198"/>
      <c r="BV185" s="198"/>
      <c r="BW185" s="199"/>
      <c r="BX185" s="197"/>
      <c r="BY185" s="198"/>
      <c r="BZ185" s="198"/>
      <c r="CA185" s="198"/>
      <c r="CB185" s="198"/>
      <c r="CC185" s="198"/>
      <c r="CD185" s="198"/>
      <c r="CE185" s="199"/>
      <c r="CF185" s="197"/>
      <c r="CG185" s="198"/>
      <c r="CH185" s="198"/>
      <c r="CI185" s="198"/>
      <c r="CJ185" s="198"/>
      <c r="CK185" s="198"/>
      <c r="CL185" s="198"/>
      <c r="CM185" s="199"/>
      <c r="CN185" s="61"/>
      <c r="CO185" s="62"/>
      <c r="CP185" s="62"/>
      <c r="CQ185" s="62"/>
      <c r="CR185" s="62"/>
      <c r="CS185" s="62"/>
      <c r="CT185" s="62"/>
      <c r="CU185" s="63"/>
    </row>
    <row r="186" spans="1:99" s="1" customFormat="1" ht="11.25" customHeight="1">
      <c r="A186" s="56" t="s">
        <v>190</v>
      </c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127" t="s">
        <v>191</v>
      </c>
      <c r="AY186" s="68"/>
      <c r="AZ186" s="68"/>
      <c r="BA186" s="68"/>
      <c r="BB186" s="69"/>
      <c r="BC186" s="58" t="s">
        <v>165</v>
      </c>
      <c r="BD186" s="58"/>
      <c r="BE186" s="58"/>
      <c r="BF186" s="58"/>
      <c r="BG186" s="58"/>
      <c r="BH186" s="58"/>
      <c r="BI186" s="58"/>
      <c r="BJ186" s="67" t="s">
        <v>192</v>
      </c>
      <c r="BK186" s="68"/>
      <c r="BL186" s="68"/>
      <c r="BM186" s="68"/>
      <c r="BN186" s="68"/>
      <c r="BO186" s="69"/>
      <c r="BP186" s="197">
        <f>212346.92+803800</f>
        <v>1016146.92</v>
      </c>
      <c r="BQ186" s="198"/>
      <c r="BR186" s="198"/>
      <c r="BS186" s="198"/>
      <c r="BT186" s="198"/>
      <c r="BU186" s="198"/>
      <c r="BV186" s="198"/>
      <c r="BW186" s="199"/>
      <c r="BX186" s="197">
        <v>803800</v>
      </c>
      <c r="BY186" s="198"/>
      <c r="BZ186" s="198"/>
      <c r="CA186" s="198"/>
      <c r="CB186" s="198"/>
      <c r="CC186" s="198"/>
      <c r="CD186" s="198"/>
      <c r="CE186" s="199"/>
      <c r="CF186" s="197">
        <v>803800</v>
      </c>
      <c r="CG186" s="198"/>
      <c r="CH186" s="198"/>
      <c r="CI186" s="198"/>
      <c r="CJ186" s="198"/>
      <c r="CK186" s="198"/>
      <c r="CL186" s="198"/>
      <c r="CM186" s="199"/>
      <c r="CN186" s="61"/>
      <c r="CO186" s="62"/>
      <c r="CP186" s="62"/>
      <c r="CQ186" s="62"/>
      <c r="CR186" s="62"/>
      <c r="CS186" s="62"/>
      <c r="CT186" s="62"/>
      <c r="CU186" s="63"/>
    </row>
    <row r="187" spans="1:99" s="1" customFormat="1" ht="11.25" customHeight="1">
      <c r="A187" s="56" t="s">
        <v>193</v>
      </c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127" t="s">
        <v>194</v>
      </c>
      <c r="AY187" s="68"/>
      <c r="AZ187" s="68"/>
      <c r="BA187" s="68"/>
      <c r="BB187" s="69"/>
      <c r="BC187" s="58" t="s">
        <v>165</v>
      </c>
      <c r="BD187" s="58"/>
      <c r="BE187" s="58"/>
      <c r="BF187" s="58"/>
      <c r="BG187" s="58"/>
      <c r="BH187" s="58"/>
      <c r="BI187" s="58"/>
      <c r="BJ187" s="67" t="s">
        <v>195</v>
      </c>
      <c r="BK187" s="68"/>
      <c r="BL187" s="68"/>
      <c r="BM187" s="68"/>
      <c r="BN187" s="68"/>
      <c r="BO187" s="69"/>
      <c r="BP187" s="197"/>
      <c r="BQ187" s="198"/>
      <c r="BR187" s="198"/>
      <c r="BS187" s="198"/>
      <c r="BT187" s="198"/>
      <c r="BU187" s="198"/>
      <c r="BV187" s="198"/>
      <c r="BW187" s="199"/>
      <c r="BX187" s="197"/>
      <c r="BY187" s="198"/>
      <c r="BZ187" s="198"/>
      <c r="CA187" s="198"/>
      <c r="CB187" s="198"/>
      <c r="CC187" s="198"/>
      <c r="CD187" s="198"/>
      <c r="CE187" s="199"/>
      <c r="CF187" s="197"/>
      <c r="CG187" s="198"/>
      <c r="CH187" s="198"/>
      <c r="CI187" s="198"/>
      <c r="CJ187" s="198"/>
      <c r="CK187" s="198"/>
      <c r="CL187" s="198"/>
      <c r="CM187" s="199"/>
      <c r="CN187" s="61"/>
      <c r="CO187" s="62"/>
      <c r="CP187" s="62"/>
      <c r="CQ187" s="62"/>
      <c r="CR187" s="62"/>
      <c r="CS187" s="62"/>
      <c r="CT187" s="62"/>
      <c r="CU187" s="63"/>
    </row>
    <row r="188" spans="1:99" s="1" customFormat="1" ht="12" customHeight="1">
      <c r="A188" s="56" t="s">
        <v>196</v>
      </c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127" t="s">
        <v>197</v>
      </c>
      <c r="AY188" s="68"/>
      <c r="AZ188" s="68"/>
      <c r="BA188" s="68"/>
      <c r="BB188" s="69"/>
      <c r="BC188" s="58" t="s">
        <v>165</v>
      </c>
      <c r="BD188" s="58"/>
      <c r="BE188" s="58"/>
      <c r="BF188" s="58"/>
      <c r="BG188" s="58"/>
      <c r="BH188" s="58"/>
      <c r="BI188" s="58"/>
      <c r="BJ188" s="67" t="s">
        <v>198</v>
      </c>
      <c r="BK188" s="68"/>
      <c r="BL188" s="68"/>
      <c r="BM188" s="68"/>
      <c r="BN188" s="68"/>
      <c r="BO188" s="69"/>
      <c r="BP188" s="197"/>
      <c r="BQ188" s="198"/>
      <c r="BR188" s="198"/>
      <c r="BS188" s="198"/>
      <c r="BT188" s="198"/>
      <c r="BU188" s="198"/>
      <c r="BV188" s="198"/>
      <c r="BW188" s="199"/>
      <c r="BX188" s="197"/>
      <c r="BY188" s="198"/>
      <c r="BZ188" s="198"/>
      <c r="CA188" s="198"/>
      <c r="CB188" s="198"/>
      <c r="CC188" s="198"/>
      <c r="CD188" s="198"/>
      <c r="CE188" s="199"/>
      <c r="CF188" s="197"/>
      <c r="CG188" s="198"/>
      <c r="CH188" s="198"/>
      <c r="CI188" s="198"/>
      <c r="CJ188" s="198"/>
      <c r="CK188" s="198"/>
      <c r="CL188" s="198"/>
      <c r="CM188" s="199"/>
      <c r="CN188" s="61"/>
      <c r="CO188" s="62"/>
      <c r="CP188" s="62"/>
      <c r="CQ188" s="62"/>
      <c r="CR188" s="62"/>
      <c r="CS188" s="62"/>
      <c r="CT188" s="62"/>
      <c r="CU188" s="63"/>
    </row>
    <row r="189" spans="1:99" s="1" customFormat="1" ht="12" customHeight="1">
      <c r="A189" s="56" t="s">
        <v>199</v>
      </c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127" t="s">
        <v>200</v>
      </c>
      <c r="AY189" s="68"/>
      <c r="AZ189" s="68"/>
      <c r="BA189" s="68"/>
      <c r="BB189" s="69"/>
      <c r="BC189" s="58" t="s">
        <v>165</v>
      </c>
      <c r="BD189" s="58"/>
      <c r="BE189" s="58"/>
      <c r="BF189" s="58"/>
      <c r="BG189" s="58"/>
      <c r="BH189" s="58"/>
      <c r="BI189" s="58"/>
      <c r="BJ189" s="67" t="s">
        <v>201</v>
      </c>
      <c r="BK189" s="68"/>
      <c r="BL189" s="68"/>
      <c r="BM189" s="68"/>
      <c r="BN189" s="68"/>
      <c r="BO189" s="69"/>
      <c r="BP189" s="197"/>
      <c r="BQ189" s="198"/>
      <c r="BR189" s="198"/>
      <c r="BS189" s="198"/>
      <c r="BT189" s="198"/>
      <c r="BU189" s="198"/>
      <c r="BV189" s="198"/>
      <c r="BW189" s="199"/>
      <c r="BX189" s="197"/>
      <c r="BY189" s="198"/>
      <c r="BZ189" s="198"/>
      <c r="CA189" s="198"/>
      <c r="CB189" s="198"/>
      <c r="CC189" s="198"/>
      <c r="CD189" s="198"/>
      <c r="CE189" s="199"/>
      <c r="CF189" s="197"/>
      <c r="CG189" s="198"/>
      <c r="CH189" s="198"/>
      <c r="CI189" s="198"/>
      <c r="CJ189" s="198"/>
      <c r="CK189" s="198"/>
      <c r="CL189" s="198"/>
      <c r="CM189" s="199"/>
      <c r="CN189" s="61"/>
      <c r="CO189" s="62"/>
      <c r="CP189" s="62"/>
      <c r="CQ189" s="62"/>
      <c r="CR189" s="62"/>
      <c r="CS189" s="62"/>
      <c r="CT189" s="62"/>
      <c r="CU189" s="63"/>
    </row>
    <row r="190" spans="1:99" s="1" customFormat="1" ht="11.25" customHeight="1">
      <c r="A190" s="56" t="s">
        <v>202</v>
      </c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127" t="s">
        <v>203</v>
      </c>
      <c r="AY190" s="68"/>
      <c r="AZ190" s="68"/>
      <c r="BA190" s="68"/>
      <c r="BB190" s="69"/>
      <c r="BC190" s="58" t="s">
        <v>165</v>
      </c>
      <c r="BD190" s="58"/>
      <c r="BE190" s="58"/>
      <c r="BF190" s="58"/>
      <c r="BG190" s="58"/>
      <c r="BH190" s="58"/>
      <c r="BI190" s="58"/>
      <c r="BJ190" s="67" t="s">
        <v>204</v>
      </c>
      <c r="BK190" s="68"/>
      <c r="BL190" s="68"/>
      <c r="BM190" s="68"/>
      <c r="BN190" s="68"/>
      <c r="BO190" s="69"/>
      <c r="BP190" s="197"/>
      <c r="BQ190" s="198"/>
      <c r="BR190" s="198"/>
      <c r="BS190" s="198"/>
      <c r="BT190" s="198"/>
      <c r="BU190" s="198"/>
      <c r="BV190" s="198"/>
      <c r="BW190" s="199"/>
      <c r="BX190" s="197"/>
      <c r="BY190" s="198"/>
      <c r="BZ190" s="198"/>
      <c r="CA190" s="198"/>
      <c r="CB190" s="198"/>
      <c r="CC190" s="198"/>
      <c r="CD190" s="198"/>
      <c r="CE190" s="199"/>
      <c r="CF190" s="197"/>
      <c r="CG190" s="198"/>
      <c r="CH190" s="198"/>
      <c r="CI190" s="198"/>
      <c r="CJ190" s="198"/>
      <c r="CK190" s="198"/>
      <c r="CL190" s="198"/>
      <c r="CM190" s="199"/>
      <c r="CN190" s="61"/>
      <c r="CO190" s="62"/>
      <c r="CP190" s="62"/>
      <c r="CQ190" s="62"/>
      <c r="CR190" s="62"/>
      <c r="CS190" s="62"/>
      <c r="CT190" s="62"/>
      <c r="CU190" s="63"/>
    </row>
    <row r="191" spans="1:99" s="1" customFormat="1" ht="11.25" customHeight="1">
      <c r="A191" s="203" t="s">
        <v>205</v>
      </c>
      <c r="B191" s="203"/>
      <c r="C191" s="203"/>
      <c r="D191" s="203"/>
      <c r="E191" s="203"/>
      <c r="F191" s="203"/>
      <c r="G191" s="203"/>
      <c r="H191" s="203"/>
      <c r="I191" s="203"/>
      <c r="J191" s="203"/>
      <c r="K191" s="203"/>
      <c r="L191" s="203"/>
      <c r="M191" s="203"/>
      <c r="N191" s="203"/>
      <c r="O191" s="203"/>
      <c r="P191" s="203"/>
      <c r="Q191" s="203"/>
      <c r="R191" s="203"/>
      <c r="S191" s="203"/>
      <c r="T191" s="203"/>
      <c r="U191" s="203"/>
      <c r="V191" s="203"/>
      <c r="W191" s="203"/>
      <c r="X191" s="203"/>
      <c r="Y191" s="203"/>
      <c r="Z191" s="203"/>
      <c r="AA191" s="203"/>
      <c r="AB191" s="203"/>
      <c r="AC191" s="203"/>
      <c r="AD191" s="203"/>
      <c r="AE191" s="203"/>
      <c r="AF191" s="203"/>
      <c r="AG191" s="203"/>
      <c r="AH191" s="203"/>
      <c r="AI191" s="203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03"/>
      <c r="AT191" s="203"/>
      <c r="AU191" s="203"/>
      <c r="AV191" s="203"/>
      <c r="AW191" s="204"/>
      <c r="AX191" s="205" t="s">
        <v>206</v>
      </c>
      <c r="AY191" s="206"/>
      <c r="AZ191" s="206"/>
      <c r="BA191" s="206"/>
      <c r="BB191" s="206"/>
      <c r="BC191" s="206" t="s">
        <v>207</v>
      </c>
      <c r="BD191" s="206"/>
      <c r="BE191" s="206"/>
      <c r="BF191" s="206"/>
      <c r="BG191" s="206"/>
      <c r="BH191" s="206"/>
      <c r="BI191" s="206"/>
      <c r="BJ191" s="206" t="s">
        <v>62</v>
      </c>
      <c r="BK191" s="206"/>
      <c r="BL191" s="206"/>
      <c r="BM191" s="206"/>
      <c r="BN191" s="206"/>
      <c r="BO191" s="206"/>
      <c r="BP191" s="196">
        <f>BP192</f>
        <v>0</v>
      </c>
      <c r="BQ191" s="196"/>
      <c r="BR191" s="196"/>
      <c r="BS191" s="196"/>
      <c r="BT191" s="196"/>
      <c r="BU191" s="196"/>
      <c r="BV191" s="196"/>
      <c r="BW191" s="196"/>
      <c r="BX191" s="196">
        <f t="shared" ref="BX191" si="46">BX192</f>
        <v>0</v>
      </c>
      <c r="BY191" s="196"/>
      <c r="BZ191" s="196"/>
      <c r="CA191" s="196"/>
      <c r="CB191" s="196"/>
      <c r="CC191" s="196"/>
      <c r="CD191" s="196"/>
      <c r="CE191" s="196"/>
      <c r="CF191" s="196">
        <f t="shared" ref="CF191" si="47">CF192</f>
        <v>0</v>
      </c>
      <c r="CG191" s="196"/>
      <c r="CH191" s="196"/>
      <c r="CI191" s="196"/>
      <c r="CJ191" s="196"/>
      <c r="CK191" s="196"/>
      <c r="CL191" s="196"/>
      <c r="CM191" s="196"/>
      <c r="CN191" s="227" t="s">
        <v>62</v>
      </c>
      <c r="CO191" s="228"/>
      <c r="CP191" s="228"/>
      <c r="CQ191" s="228"/>
      <c r="CR191" s="228"/>
      <c r="CS191" s="228"/>
      <c r="CT191" s="228"/>
      <c r="CU191" s="229"/>
    </row>
    <row r="192" spans="1:99" s="1" customFormat="1" ht="11.25" customHeight="1">
      <c r="A192" s="217" t="s">
        <v>172</v>
      </c>
      <c r="B192" s="217"/>
      <c r="C192" s="217"/>
      <c r="D192" s="217"/>
      <c r="E192" s="217"/>
      <c r="F192" s="217"/>
      <c r="G192" s="217"/>
      <c r="H192" s="217"/>
      <c r="I192" s="217"/>
      <c r="J192" s="217"/>
      <c r="K192" s="217"/>
      <c r="L192" s="217"/>
      <c r="M192" s="217"/>
      <c r="N192" s="217"/>
      <c r="O192" s="217"/>
      <c r="P192" s="217"/>
      <c r="Q192" s="217"/>
      <c r="R192" s="217"/>
      <c r="S192" s="217"/>
      <c r="T192" s="217"/>
      <c r="U192" s="217"/>
      <c r="V192" s="217"/>
      <c r="W192" s="217"/>
      <c r="X192" s="217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8"/>
      <c r="AX192" s="127" t="s">
        <v>208</v>
      </c>
      <c r="AY192" s="68"/>
      <c r="AZ192" s="68"/>
      <c r="BA192" s="68"/>
      <c r="BB192" s="69"/>
      <c r="BC192" s="58" t="s">
        <v>207</v>
      </c>
      <c r="BD192" s="58"/>
      <c r="BE192" s="58"/>
      <c r="BF192" s="58"/>
      <c r="BG192" s="58"/>
      <c r="BH192" s="58"/>
      <c r="BI192" s="58"/>
      <c r="BJ192" s="67" t="s">
        <v>174</v>
      </c>
      <c r="BK192" s="68"/>
      <c r="BL192" s="68"/>
      <c r="BM192" s="68"/>
      <c r="BN192" s="68"/>
      <c r="BO192" s="69"/>
      <c r="BP192" s="189"/>
      <c r="BQ192" s="190"/>
      <c r="BR192" s="190"/>
      <c r="BS192" s="190"/>
      <c r="BT192" s="190"/>
      <c r="BU192" s="190"/>
      <c r="BV192" s="190"/>
      <c r="BW192" s="191"/>
      <c r="BX192" s="189"/>
      <c r="BY192" s="190"/>
      <c r="BZ192" s="190"/>
      <c r="CA192" s="190"/>
      <c r="CB192" s="190"/>
      <c r="CC192" s="190"/>
      <c r="CD192" s="190"/>
      <c r="CE192" s="191"/>
      <c r="CF192" s="189"/>
      <c r="CG192" s="190"/>
      <c r="CH192" s="190"/>
      <c r="CI192" s="190"/>
      <c r="CJ192" s="190"/>
      <c r="CK192" s="190"/>
      <c r="CL192" s="190"/>
      <c r="CM192" s="191"/>
      <c r="CN192" s="61"/>
      <c r="CO192" s="62"/>
      <c r="CP192" s="62"/>
      <c r="CQ192" s="62"/>
      <c r="CR192" s="62"/>
      <c r="CS192" s="62"/>
      <c r="CT192" s="62"/>
      <c r="CU192" s="63"/>
    </row>
    <row r="193" spans="1:99" ht="20.100000000000001" customHeight="1">
      <c r="A193" s="200" t="s">
        <v>210</v>
      </c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0"/>
      <c r="O193" s="200"/>
      <c r="P193" s="200"/>
      <c r="Q193" s="200"/>
      <c r="R193" s="200"/>
      <c r="S193" s="200"/>
      <c r="T193" s="200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00"/>
      <c r="AK193" s="200"/>
      <c r="AL193" s="200"/>
      <c r="AM193" s="200"/>
      <c r="AN193" s="200"/>
      <c r="AO193" s="200"/>
      <c r="AP193" s="200"/>
      <c r="AQ193" s="200"/>
      <c r="AR193" s="200"/>
      <c r="AS193" s="200"/>
      <c r="AT193" s="200"/>
      <c r="AU193" s="200"/>
      <c r="AV193" s="200"/>
      <c r="AW193" s="200"/>
      <c r="AX193" s="201" t="s">
        <v>123</v>
      </c>
      <c r="AY193" s="202"/>
      <c r="AZ193" s="202"/>
      <c r="BA193" s="202"/>
      <c r="BB193" s="202"/>
      <c r="BC193" s="202" t="s">
        <v>62</v>
      </c>
      <c r="BD193" s="202"/>
      <c r="BE193" s="202"/>
      <c r="BF193" s="202"/>
      <c r="BG193" s="202"/>
      <c r="BH193" s="202"/>
      <c r="BI193" s="202"/>
      <c r="BJ193" s="202"/>
      <c r="BK193" s="202"/>
      <c r="BL193" s="202"/>
      <c r="BM193" s="202"/>
      <c r="BN193" s="202"/>
      <c r="BO193" s="202"/>
      <c r="BP193" s="219">
        <f>BP194+BP209+BP213+BP230+BP234+BP238+BP242+BP245+BP249+BP253+BP257+BP261+BP266+BP270+BP274+BP278+BP283+BP288+BP293+BP298+BP313+BP324+BP329+BP334+BP339+BP354+BP359+BP364+BP372+BP380+BP391+BP344+BP349</f>
        <v>11066800</v>
      </c>
      <c r="BQ193" s="219"/>
      <c r="BR193" s="219"/>
      <c r="BS193" s="219"/>
      <c r="BT193" s="219"/>
      <c r="BU193" s="219"/>
      <c r="BV193" s="219"/>
      <c r="BW193" s="219"/>
      <c r="BX193" s="219">
        <f>BX194+BX209+BX213+BX230+BX234+BX238+BX242+BX245+BX249+BX253+BX257+BX261+BX266+BX270+BX274+BX278+BX283+BX288+BX293+BX298+BX313+BX324+BX329+BX334+BX339+BX354+BX359+BX364+BX380+BX391+BX344+BX349+BX372</f>
        <v>10609800</v>
      </c>
      <c r="BY193" s="219"/>
      <c r="BZ193" s="219"/>
      <c r="CA193" s="219"/>
      <c r="CB193" s="219"/>
      <c r="CC193" s="219"/>
      <c r="CD193" s="219"/>
      <c r="CE193" s="219"/>
      <c r="CF193" s="219">
        <f t="shared" ref="CF193" si="48">CF194+CF209+CF213+CF230+CF234+CF238+CF242+CF245+CF249+CF253+CF257+CF261+CF266+CF270+CF274+CF278+CF283+CF288+CF293+CF298+CF313+CF324+CF329+CF334+CF339+CF354+CF359+CF364+CF372+CF380+CF391+CF344+CF349</f>
        <v>10788500</v>
      </c>
      <c r="CG193" s="219"/>
      <c r="CH193" s="219"/>
      <c r="CI193" s="219"/>
      <c r="CJ193" s="219"/>
      <c r="CK193" s="219"/>
      <c r="CL193" s="219"/>
      <c r="CM193" s="219"/>
      <c r="CN193" s="220"/>
      <c r="CO193" s="220"/>
      <c r="CP193" s="220"/>
      <c r="CQ193" s="220"/>
      <c r="CR193" s="220"/>
      <c r="CS193" s="220"/>
      <c r="CT193" s="220"/>
      <c r="CU193" s="221"/>
    </row>
    <row r="194" spans="1:99" ht="32.25" customHeight="1">
      <c r="A194" s="80" t="s">
        <v>438</v>
      </c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80"/>
      <c r="AP194" s="80"/>
      <c r="AQ194" s="80"/>
      <c r="AR194" s="80"/>
      <c r="AS194" s="80"/>
      <c r="AT194" s="80"/>
      <c r="AU194" s="80"/>
      <c r="AV194" s="80"/>
      <c r="AW194" s="80"/>
      <c r="AX194" s="81"/>
      <c r="AY194" s="82"/>
      <c r="AZ194" s="82"/>
      <c r="BA194" s="82"/>
      <c r="BB194" s="83"/>
      <c r="BC194" s="84"/>
      <c r="BD194" s="84"/>
      <c r="BE194" s="84"/>
      <c r="BF194" s="84"/>
      <c r="BG194" s="84"/>
      <c r="BH194" s="84"/>
      <c r="BI194" s="84"/>
      <c r="BJ194" s="85"/>
      <c r="BK194" s="82"/>
      <c r="BL194" s="82"/>
      <c r="BM194" s="82"/>
      <c r="BN194" s="82"/>
      <c r="BO194" s="83"/>
      <c r="BP194" s="86">
        <f>BP195+BP205</f>
        <v>46400</v>
      </c>
      <c r="BQ194" s="87"/>
      <c r="BR194" s="87"/>
      <c r="BS194" s="87"/>
      <c r="BT194" s="87"/>
      <c r="BU194" s="87"/>
      <c r="BV194" s="87"/>
      <c r="BW194" s="88"/>
      <c r="BX194" s="86">
        <f t="shared" ref="BX194" si="49">BX195</f>
        <v>0</v>
      </c>
      <c r="BY194" s="87"/>
      <c r="BZ194" s="87"/>
      <c r="CA194" s="87"/>
      <c r="CB194" s="87"/>
      <c r="CC194" s="87"/>
      <c r="CD194" s="87"/>
      <c r="CE194" s="88"/>
      <c r="CF194" s="86">
        <f t="shared" ref="CF194" si="50">CF195</f>
        <v>0</v>
      </c>
      <c r="CG194" s="87"/>
      <c r="CH194" s="87"/>
      <c r="CI194" s="87"/>
      <c r="CJ194" s="87"/>
      <c r="CK194" s="87"/>
      <c r="CL194" s="87"/>
      <c r="CM194" s="88"/>
      <c r="CN194" s="89"/>
      <c r="CO194" s="90"/>
      <c r="CP194" s="90"/>
      <c r="CQ194" s="90"/>
      <c r="CR194" s="90"/>
      <c r="CS194" s="90"/>
      <c r="CT194" s="90"/>
      <c r="CU194" s="91"/>
    </row>
    <row r="195" spans="1:99" ht="17.25" customHeight="1">
      <c r="A195" s="48" t="s">
        <v>125</v>
      </c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9"/>
      <c r="AX195" s="92" t="s">
        <v>126</v>
      </c>
      <c r="AY195" s="93"/>
      <c r="AZ195" s="93"/>
      <c r="BA195" s="93"/>
      <c r="BB195" s="93"/>
      <c r="BC195" s="98"/>
      <c r="BD195" s="99"/>
      <c r="BE195" s="99"/>
      <c r="BF195" s="99"/>
      <c r="BG195" s="99"/>
      <c r="BH195" s="99"/>
      <c r="BI195" s="100"/>
      <c r="BJ195" s="93"/>
      <c r="BK195" s="93"/>
      <c r="BL195" s="93"/>
      <c r="BM195" s="93"/>
      <c r="BN195" s="93"/>
      <c r="BO195" s="93"/>
      <c r="BP195" s="141">
        <f>BP196+BP198+BP199+BP200+BP201</f>
        <v>46400</v>
      </c>
      <c r="BQ195" s="141"/>
      <c r="BR195" s="141"/>
      <c r="BS195" s="141"/>
      <c r="BT195" s="141"/>
      <c r="BU195" s="141"/>
      <c r="BV195" s="141"/>
      <c r="BW195" s="141"/>
      <c r="BX195" s="141">
        <f t="shared" ref="BX195" si="51">BX196+BX198+BX199+BX200+BX201</f>
        <v>0</v>
      </c>
      <c r="BY195" s="141"/>
      <c r="BZ195" s="141"/>
      <c r="CA195" s="141"/>
      <c r="CB195" s="141"/>
      <c r="CC195" s="141"/>
      <c r="CD195" s="141"/>
      <c r="CE195" s="141"/>
      <c r="CF195" s="141">
        <f t="shared" ref="CF195" si="52">CF196+CF198+CF199+CF200+CF201</f>
        <v>0</v>
      </c>
      <c r="CG195" s="141"/>
      <c r="CH195" s="141"/>
      <c r="CI195" s="141"/>
      <c r="CJ195" s="141"/>
      <c r="CK195" s="141"/>
      <c r="CL195" s="141"/>
      <c r="CM195" s="141"/>
      <c r="CN195" s="141"/>
      <c r="CO195" s="141"/>
      <c r="CP195" s="141"/>
      <c r="CQ195" s="141"/>
      <c r="CR195" s="141"/>
      <c r="CS195" s="141"/>
      <c r="CT195" s="141"/>
      <c r="CU195" s="141"/>
    </row>
    <row r="196" spans="1:99">
      <c r="A196" s="137" t="s">
        <v>67</v>
      </c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  <c r="AK196" s="137"/>
      <c r="AL196" s="137"/>
      <c r="AM196" s="137"/>
      <c r="AN196" s="137"/>
      <c r="AO196" s="137"/>
      <c r="AP196" s="137"/>
      <c r="AQ196" s="137"/>
      <c r="AR196" s="137"/>
      <c r="AS196" s="137"/>
      <c r="AT196" s="137"/>
      <c r="AU196" s="137"/>
      <c r="AV196" s="137"/>
      <c r="AW196" s="138"/>
      <c r="AX196" s="64" t="s">
        <v>127</v>
      </c>
      <c r="AY196" s="65"/>
      <c r="AZ196" s="65"/>
      <c r="BA196" s="65"/>
      <c r="BB196" s="66"/>
      <c r="BC196" s="70" t="s">
        <v>128</v>
      </c>
      <c r="BD196" s="65"/>
      <c r="BE196" s="65"/>
      <c r="BF196" s="65"/>
      <c r="BG196" s="65"/>
      <c r="BH196" s="65"/>
      <c r="BI196" s="66"/>
      <c r="BJ196" s="70" t="s">
        <v>129</v>
      </c>
      <c r="BK196" s="65"/>
      <c r="BL196" s="65"/>
      <c r="BM196" s="65"/>
      <c r="BN196" s="65"/>
      <c r="BO196" s="66"/>
      <c r="BP196" s="165">
        <v>35600</v>
      </c>
      <c r="BQ196" s="166"/>
      <c r="BR196" s="166"/>
      <c r="BS196" s="166"/>
      <c r="BT196" s="166"/>
      <c r="BU196" s="166"/>
      <c r="BV196" s="166"/>
      <c r="BW196" s="167"/>
      <c r="BX196" s="77"/>
      <c r="BY196" s="78"/>
      <c r="BZ196" s="78"/>
      <c r="CA196" s="78"/>
      <c r="CB196" s="78"/>
      <c r="CC196" s="78"/>
      <c r="CD196" s="78"/>
      <c r="CE196" s="175"/>
      <c r="CF196" s="77"/>
      <c r="CG196" s="78"/>
      <c r="CH196" s="78"/>
      <c r="CI196" s="78"/>
      <c r="CJ196" s="78"/>
      <c r="CK196" s="78"/>
      <c r="CL196" s="78"/>
      <c r="CM196" s="175"/>
      <c r="CN196" s="113" t="s">
        <v>62</v>
      </c>
      <c r="CO196" s="114"/>
      <c r="CP196" s="114"/>
      <c r="CQ196" s="114"/>
      <c r="CR196" s="114"/>
      <c r="CS196" s="114"/>
      <c r="CT196" s="114"/>
      <c r="CU196" s="115"/>
    </row>
    <row r="197" spans="1:99">
      <c r="A197" s="120" t="s">
        <v>130</v>
      </c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0"/>
      <c r="AO197" s="120"/>
      <c r="AP197" s="120"/>
      <c r="AQ197" s="120"/>
      <c r="AR197" s="120"/>
      <c r="AS197" s="120"/>
      <c r="AT197" s="120"/>
      <c r="AU197" s="120"/>
      <c r="AV197" s="120"/>
      <c r="AW197" s="121"/>
      <c r="AX197" s="103"/>
      <c r="AY197" s="104"/>
      <c r="AZ197" s="104"/>
      <c r="BA197" s="104"/>
      <c r="BB197" s="105"/>
      <c r="BC197" s="106"/>
      <c r="BD197" s="104"/>
      <c r="BE197" s="104"/>
      <c r="BF197" s="104"/>
      <c r="BG197" s="104"/>
      <c r="BH197" s="104"/>
      <c r="BI197" s="105"/>
      <c r="BJ197" s="106"/>
      <c r="BK197" s="104"/>
      <c r="BL197" s="104"/>
      <c r="BM197" s="104"/>
      <c r="BN197" s="104"/>
      <c r="BO197" s="105"/>
      <c r="BP197" s="168"/>
      <c r="BQ197" s="169"/>
      <c r="BR197" s="169"/>
      <c r="BS197" s="169"/>
      <c r="BT197" s="169"/>
      <c r="BU197" s="169"/>
      <c r="BV197" s="169"/>
      <c r="BW197" s="170"/>
      <c r="BX197" s="176"/>
      <c r="BY197" s="177"/>
      <c r="BZ197" s="177"/>
      <c r="CA197" s="177"/>
      <c r="CB197" s="177"/>
      <c r="CC197" s="177"/>
      <c r="CD197" s="177"/>
      <c r="CE197" s="178"/>
      <c r="CF197" s="176"/>
      <c r="CG197" s="177"/>
      <c r="CH197" s="177"/>
      <c r="CI197" s="177"/>
      <c r="CJ197" s="177"/>
      <c r="CK197" s="177"/>
      <c r="CL197" s="177"/>
      <c r="CM197" s="178"/>
      <c r="CN197" s="116"/>
      <c r="CO197" s="117"/>
      <c r="CP197" s="117"/>
      <c r="CQ197" s="117"/>
      <c r="CR197" s="117"/>
      <c r="CS197" s="117"/>
      <c r="CT197" s="117"/>
      <c r="CU197" s="118"/>
    </row>
    <row r="198" spans="1:99" ht="12.95" customHeight="1">
      <c r="A198" s="139" t="s">
        <v>131</v>
      </c>
      <c r="B198" s="139"/>
      <c r="C198" s="139"/>
      <c r="D198" s="139"/>
      <c r="E198" s="139"/>
      <c r="F198" s="139"/>
      <c r="G198" s="139"/>
      <c r="H198" s="139"/>
      <c r="I198" s="139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40"/>
      <c r="AX198" s="57" t="s">
        <v>132</v>
      </c>
      <c r="AY198" s="58"/>
      <c r="AZ198" s="58"/>
      <c r="BA198" s="58"/>
      <c r="BB198" s="58"/>
      <c r="BC198" s="58" t="s">
        <v>128</v>
      </c>
      <c r="BD198" s="58"/>
      <c r="BE198" s="58"/>
      <c r="BF198" s="58"/>
      <c r="BG198" s="58"/>
      <c r="BH198" s="58"/>
      <c r="BI198" s="58"/>
      <c r="BJ198" s="58" t="s">
        <v>133</v>
      </c>
      <c r="BK198" s="58"/>
      <c r="BL198" s="58"/>
      <c r="BM198" s="58"/>
      <c r="BN198" s="58"/>
      <c r="BO198" s="58"/>
      <c r="BP198" s="171"/>
      <c r="BQ198" s="171"/>
      <c r="BR198" s="171"/>
      <c r="BS198" s="171"/>
      <c r="BT198" s="171"/>
      <c r="BU198" s="171"/>
      <c r="BV198" s="171"/>
      <c r="BW198" s="171"/>
      <c r="BX198" s="179"/>
      <c r="BY198" s="179"/>
      <c r="BZ198" s="179"/>
      <c r="CA198" s="179"/>
      <c r="CB198" s="179"/>
      <c r="CC198" s="179"/>
      <c r="CD198" s="179"/>
      <c r="CE198" s="179"/>
      <c r="CF198" s="179"/>
      <c r="CG198" s="179"/>
      <c r="CH198" s="179"/>
      <c r="CI198" s="179"/>
      <c r="CJ198" s="179"/>
      <c r="CK198" s="179"/>
      <c r="CL198" s="179"/>
      <c r="CM198" s="179"/>
      <c r="CN198" s="123" t="s">
        <v>62</v>
      </c>
      <c r="CO198" s="123"/>
      <c r="CP198" s="123"/>
      <c r="CQ198" s="123"/>
      <c r="CR198" s="123"/>
      <c r="CS198" s="123"/>
      <c r="CT198" s="123"/>
      <c r="CU198" s="124"/>
    </row>
    <row r="199" spans="1:99" ht="12.95" customHeight="1">
      <c r="A199" s="120" t="s">
        <v>134</v>
      </c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  <c r="AP199" s="120"/>
      <c r="AQ199" s="120"/>
      <c r="AR199" s="120"/>
      <c r="AS199" s="120"/>
      <c r="AT199" s="120"/>
      <c r="AU199" s="120"/>
      <c r="AV199" s="120"/>
      <c r="AW199" s="121"/>
      <c r="AX199" s="57" t="s">
        <v>135</v>
      </c>
      <c r="AY199" s="58"/>
      <c r="AZ199" s="58"/>
      <c r="BA199" s="58"/>
      <c r="BB199" s="58"/>
      <c r="BC199" s="58" t="s">
        <v>136</v>
      </c>
      <c r="BD199" s="58"/>
      <c r="BE199" s="58"/>
      <c r="BF199" s="58"/>
      <c r="BG199" s="58"/>
      <c r="BH199" s="58"/>
      <c r="BI199" s="58"/>
      <c r="BJ199" s="67" t="s">
        <v>439</v>
      </c>
      <c r="BK199" s="68"/>
      <c r="BL199" s="68"/>
      <c r="BM199" s="68"/>
      <c r="BN199" s="68"/>
      <c r="BO199" s="69"/>
      <c r="BP199" s="171"/>
      <c r="BQ199" s="171"/>
      <c r="BR199" s="171"/>
      <c r="BS199" s="171"/>
      <c r="BT199" s="171"/>
      <c r="BU199" s="171"/>
      <c r="BV199" s="171"/>
      <c r="BW199" s="171"/>
      <c r="BX199" s="179"/>
      <c r="BY199" s="179"/>
      <c r="BZ199" s="179"/>
      <c r="CA199" s="179"/>
      <c r="CB199" s="179"/>
      <c r="CC199" s="179"/>
      <c r="CD199" s="179"/>
      <c r="CE199" s="179"/>
      <c r="CF199" s="179"/>
      <c r="CG199" s="179"/>
      <c r="CH199" s="179"/>
      <c r="CI199" s="179"/>
      <c r="CJ199" s="179"/>
      <c r="CK199" s="179"/>
      <c r="CL199" s="179"/>
      <c r="CM199" s="179"/>
      <c r="CN199" s="123" t="s">
        <v>62</v>
      </c>
      <c r="CO199" s="123"/>
      <c r="CP199" s="123"/>
      <c r="CQ199" s="123"/>
      <c r="CR199" s="123"/>
      <c r="CS199" s="123"/>
      <c r="CT199" s="123"/>
      <c r="CU199" s="124"/>
    </row>
    <row r="200" spans="1:99">
      <c r="A200" s="125" t="s">
        <v>137</v>
      </c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  <c r="AU200" s="125"/>
      <c r="AV200" s="125"/>
      <c r="AW200" s="126"/>
      <c r="AX200" s="127" t="s">
        <v>138</v>
      </c>
      <c r="AY200" s="68"/>
      <c r="AZ200" s="68"/>
      <c r="BA200" s="68"/>
      <c r="BB200" s="69"/>
      <c r="BC200" s="67" t="s">
        <v>139</v>
      </c>
      <c r="BD200" s="68"/>
      <c r="BE200" s="68"/>
      <c r="BF200" s="68"/>
      <c r="BG200" s="68"/>
      <c r="BH200" s="68"/>
      <c r="BI200" s="69"/>
      <c r="BJ200" s="67" t="s">
        <v>180</v>
      </c>
      <c r="BK200" s="68"/>
      <c r="BL200" s="68"/>
      <c r="BM200" s="68"/>
      <c r="BN200" s="68"/>
      <c r="BO200" s="69"/>
      <c r="BP200" s="172"/>
      <c r="BQ200" s="173"/>
      <c r="BR200" s="173"/>
      <c r="BS200" s="173"/>
      <c r="BT200" s="173"/>
      <c r="BU200" s="173"/>
      <c r="BV200" s="173"/>
      <c r="BW200" s="174"/>
      <c r="BX200" s="61"/>
      <c r="BY200" s="62"/>
      <c r="BZ200" s="62"/>
      <c r="CA200" s="62"/>
      <c r="CB200" s="62"/>
      <c r="CC200" s="62"/>
      <c r="CD200" s="62"/>
      <c r="CE200" s="195"/>
      <c r="CF200" s="61"/>
      <c r="CG200" s="62"/>
      <c r="CH200" s="62"/>
      <c r="CI200" s="62"/>
      <c r="CJ200" s="62"/>
      <c r="CK200" s="62"/>
      <c r="CL200" s="62"/>
      <c r="CM200" s="195"/>
      <c r="CN200" s="131"/>
      <c r="CO200" s="132"/>
      <c r="CP200" s="132"/>
      <c r="CQ200" s="132"/>
      <c r="CR200" s="132"/>
      <c r="CS200" s="132"/>
      <c r="CT200" s="132"/>
      <c r="CU200" s="133"/>
    </row>
    <row r="201" spans="1:99">
      <c r="A201" s="134" t="s">
        <v>140</v>
      </c>
      <c r="B201" s="135"/>
      <c r="C201" s="135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5"/>
      <c r="AP201" s="135"/>
      <c r="AQ201" s="135"/>
      <c r="AR201" s="135"/>
      <c r="AS201" s="135"/>
      <c r="AT201" s="135"/>
      <c r="AU201" s="135"/>
      <c r="AV201" s="135"/>
      <c r="AW201" s="136"/>
      <c r="AX201" s="64" t="s">
        <v>141</v>
      </c>
      <c r="AY201" s="65"/>
      <c r="AZ201" s="65"/>
      <c r="BA201" s="65"/>
      <c r="BB201" s="66"/>
      <c r="BC201" s="70" t="s">
        <v>142</v>
      </c>
      <c r="BD201" s="65"/>
      <c r="BE201" s="65"/>
      <c r="BF201" s="65"/>
      <c r="BG201" s="65"/>
      <c r="BH201" s="65"/>
      <c r="BI201" s="66"/>
      <c r="BJ201" s="70" t="s">
        <v>145</v>
      </c>
      <c r="BK201" s="65"/>
      <c r="BL201" s="65"/>
      <c r="BM201" s="65"/>
      <c r="BN201" s="65"/>
      <c r="BO201" s="66"/>
      <c r="BP201" s="165">
        <f>BP203</f>
        <v>10800</v>
      </c>
      <c r="BQ201" s="166"/>
      <c r="BR201" s="166"/>
      <c r="BS201" s="166"/>
      <c r="BT201" s="166"/>
      <c r="BU201" s="166"/>
      <c r="BV201" s="166"/>
      <c r="BW201" s="167"/>
      <c r="BX201" s="77">
        <f t="shared" ref="BX201" si="53">BX203</f>
        <v>0</v>
      </c>
      <c r="BY201" s="78"/>
      <c r="BZ201" s="78"/>
      <c r="CA201" s="78"/>
      <c r="CB201" s="78"/>
      <c r="CC201" s="78"/>
      <c r="CD201" s="78"/>
      <c r="CE201" s="175"/>
      <c r="CF201" s="77">
        <f t="shared" ref="CF201" si="54">CF203</f>
        <v>0</v>
      </c>
      <c r="CG201" s="78"/>
      <c r="CH201" s="78"/>
      <c r="CI201" s="78"/>
      <c r="CJ201" s="78"/>
      <c r="CK201" s="78"/>
      <c r="CL201" s="78"/>
      <c r="CM201" s="175"/>
      <c r="CN201" s="113" t="s">
        <v>62</v>
      </c>
      <c r="CO201" s="114"/>
      <c r="CP201" s="114"/>
      <c r="CQ201" s="114"/>
      <c r="CR201" s="114"/>
      <c r="CS201" s="114"/>
      <c r="CT201" s="114"/>
      <c r="CU201" s="115"/>
    </row>
    <row r="202" spans="1:99">
      <c r="A202" s="120" t="s">
        <v>143</v>
      </c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120"/>
      <c r="AU202" s="120"/>
      <c r="AV202" s="120"/>
      <c r="AW202" s="120"/>
      <c r="AX202" s="103"/>
      <c r="AY202" s="104"/>
      <c r="AZ202" s="104"/>
      <c r="BA202" s="104"/>
      <c r="BB202" s="105"/>
      <c r="BC202" s="106"/>
      <c r="BD202" s="104"/>
      <c r="BE202" s="104"/>
      <c r="BF202" s="104"/>
      <c r="BG202" s="104"/>
      <c r="BH202" s="104"/>
      <c r="BI202" s="105"/>
      <c r="BJ202" s="106"/>
      <c r="BK202" s="104"/>
      <c r="BL202" s="104"/>
      <c r="BM202" s="104"/>
      <c r="BN202" s="104"/>
      <c r="BO202" s="105"/>
      <c r="BP202" s="168"/>
      <c r="BQ202" s="169"/>
      <c r="BR202" s="169"/>
      <c r="BS202" s="169"/>
      <c r="BT202" s="169"/>
      <c r="BU202" s="169"/>
      <c r="BV202" s="169"/>
      <c r="BW202" s="170"/>
      <c r="BX202" s="176"/>
      <c r="BY202" s="177"/>
      <c r="BZ202" s="177"/>
      <c r="CA202" s="177"/>
      <c r="CB202" s="177"/>
      <c r="CC202" s="177"/>
      <c r="CD202" s="177"/>
      <c r="CE202" s="178"/>
      <c r="CF202" s="176"/>
      <c r="CG202" s="177"/>
      <c r="CH202" s="177"/>
      <c r="CI202" s="177"/>
      <c r="CJ202" s="177"/>
      <c r="CK202" s="177"/>
      <c r="CL202" s="177"/>
      <c r="CM202" s="178"/>
      <c r="CN202" s="116"/>
      <c r="CO202" s="117"/>
      <c r="CP202" s="117"/>
      <c r="CQ202" s="117"/>
      <c r="CR202" s="117"/>
      <c r="CS202" s="117"/>
      <c r="CT202" s="117"/>
      <c r="CU202" s="118"/>
    </row>
    <row r="203" spans="1:99">
      <c r="A203" s="102" t="s">
        <v>67</v>
      </c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  <c r="AU203" s="102"/>
      <c r="AV203" s="102"/>
      <c r="AW203" s="102"/>
      <c r="AX203" s="64" t="s">
        <v>144</v>
      </c>
      <c r="AY203" s="65"/>
      <c r="AZ203" s="65"/>
      <c r="BA203" s="65"/>
      <c r="BB203" s="66"/>
      <c r="BC203" s="70" t="s">
        <v>142</v>
      </c>
      <c r="BD203" s="65"/>
      <c r="BE203" s="65"/>
      <c r="BF203" s="65"/>
      <c r="BG203" s="65"/>
      <c r="BH203" s="65"/>
      <c r="BI203" s="66"/>
      <c r="BJ203" s="70" t="s">
        <v>145</v>
      </c>
      <c r="BK203" s="65"/>
      <c r="BL203" s="65"/>
      <c r="BM203" s="65"/>
      <c r="BN203" s="65"/>
      <c r="BO203" s="66"/>
      <c r="BP203" s="165">
        <v>10800</v>
      </c>
      <c r="BQ203" s="166"/>
      <c r="BR203" s="166"/>
      <c r="BS203" s="166"/>
      <c r="BT203" s="166"/>
      <c r="BU203" s="166"/>
      <c r="BV203" s="166"/>
      <c r="BW203" s="167"/>
      <c r="BX203" s="77"/>
      <c r="BY203" s="78"/>
      <c r="BZ203" s="78"/>
      <c r="CA203" s="78"/>
      <c r="CB203" s="78"/>
      <c r="CC203" s="78"/>
      <c r="CD203" s="78"/>
      <c r="CE203" s="175"/>
      <c r="CF203" s="77"/>
      <c r="CG203" s="78"/>
      <c r="CH203" s="78"/>
      <c r="CI203" s="78"/>
      <c r="CJ203" s="78"/>
      <c r="CK203" s="78"/>
      <c r="CL203" s="78"/>
      <c r="CM203" s="175"/>
      <c r="CN203" s="113" t="s">
        <v>62</v>
      </c>
      <c r="CO203" s="114"/>
      <c r="CP203" s="114"/>
      <c r="CQ203" s="114"/>
      <c r="CR203" s="114"/>
      <c r="CS203" s="114"/>
      <c r="CT203" s="114"/>
      <c r="CU203" s="115"/>
    </row>
    <row r="204" spans="1:99">
      <c r="A204" s="119" t="s">
        <v>146</v>
      </c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  <c r="AA204" s="119"/>
      <c r="AB204" s="119"/>
      <c r="AC204" s="119"/>
      <c r="AD204" s="119"/>
      <c r="AE204" s="119"/>
      <c r="AF204" s="119"/>
      <c r="AG204" s="119"/>
      <c r="AH204" s="119"/>
      <c r="AI204" s="119"/>
      <c r="AJ204" s="119"/>
      <c r="AK204" s="119"/>
      <c r="AL204" s="119"/>
      <c r="AM204" s="119"/>
      <c r="AN204" s="119"/>
      <c r="AO204" s="119"/>
      <c r="AP204" s="119"/>
      <c r="AQ204" s="119"/>
      <c r="AR204" s="119"/>
      <c r="AS204" s="119"/>
      <c r="AT204" s="119"/>
      <c r="AU204" s="119"/>
      <c r="AV204" s="119"/>
      <c r="AW204" s="119"/>
      <c r="AX204" s="103"/>
      <c r="AY204" s="104"/>
      <c r="AZ204" s="104"/>
      <c r="BA204" s="104"/>
      <c r="BB204" s="105"/>
      <c r="BC204" s="106"/>
      <c r="BD204" s="104"/>
      <c r="BE204" s="104"/>
      <c r="BF204" s="104"/>
      <c r="BG204" s="104"/>
      <c r="BH204" s="104"/>
      <c r="BI204" s="105"/>
      <c r="BJ204" s="106"/>
      <c r="BK204" s="104"/>
      <c r="BL204" s="104"/>
      <c r="BM204" s="104"/>
      <c r="BN204" s="104"/>
      <c r="BO204" s="105"/>
      <c r="BP204" s="168"/>
      <c r="BQ204" s="169"/>
      <c r="BR204" s="169"/>
      <c r="BS204" s="169"/>
      <c r="BT204" s="169"/>
      <c r="BU204" s="169"/>
      <c r="BV204" s="169"/>
      <c r="BW204" s="170"/>
      <c r="BX204" s="176"/>
      <c r="BY204" s="177"/>
      <c r="BZ204" s="177"/>
      <c r="CA204" s="177"/>
      <c r="CB204" s="177"/>
      <c r="CC204" s="177"/>
      <c r="CD204" s="177"/>
      <c r="CE204" s="178"/>
      <c r="CF204" s="176"/>
      <c r="CG204" s="177"/>
      <c r="CH204" s="177"/>
      <c r="CI204" s="177"/>
      <c r="CJ204" s="177"/>
      <c r="CK204" s="177"/>
      <c r="CL204" s="177"/>
      <c r="CM204" s="178"/>
      <c r="CN204" s="116"/>
      <c r="CO204" s="117"/>
      <c r="CP204" s="117"/>
      <c r="CQ204" s="117"/>
      <c r="CR204" s="117"/>
      <c r="CS204" s="117"/>
      <c r="CT204" s="117"/>
      <c r="CU204" s="118"/>
    </row>
    <row r="205" spans="1:99" s="1" customFormat="1" ht="11.25" customHeight="1">
      <c r="A205" s="48" t="s">
        <v>161</v>
      </c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9"/>
      <c r="AX205" s="101" t="s">
        <v>162</v>
      </c>
      <c r="AY205" s="99"/>
      <c r="AZ205" s="99"/>
      <c r="BA205" s="99"/>
      <c r="BB205" s="100"/>
      <c r="BC205" s="98" t="s">
        <v>62</v>
      </c>
      <c r="BD205" s="99"/>
      <c r="BE205" s="99"/>
      <c r="BF205" s="99"/>
      <c r="BG205" s="99"/>
      <c r="BH205" s="99"/>
      <c r="BI205" s="100"/>
      <c r="BJ205" s="98"/>
      <c r="BK205" s="99"/>
      <c r="BL205" s="99"/>
      <c r="BM205" s="99"/>
      <c r="BN205" s="99"/>
      <c r="BO205" s="100"/>
      <c r="BP205" s="95">
        <f>BP206</f>
        <v>0</v>
      </c>
      <c r="BQ205" s="96"/>
      <c r="BR205" s="96"/>
      <c r="BS205" s="96"/>
      <c r="BT205" s="96"/>
      <c r="BU205" s="96"/>
      <c r="BV205" s="96"/>
      <c r="BW205" s="97"/>
      <c r="BX205" s="95">
        <f t="shared" ref="BX205" si="55">BX206</f>
        <v>0</v>
      </c>
      <c r="BY205" s="96"/>
      <c r="BZ205" s="96"/>
      <c r="CA205" s="96"/>
      <c r="CB205" s="96"/>
      <c r="CC205" s="96"/>
      <c r="CD205" s="96"/>
      <c r="CE205" s="97"/>
      <c r="CF205" s="95">
        <f t="shared" ref="CF205" si="56">CF206</f>
        <v>0</v>
      </c>
      <c r="CG205" s="96"/>
      <c r="CH205" s="96"/>
      <c r="CI205" s="96"/>
      <c r="CJ205" s="96"/>
      <c r="CK205" s="96"/>
      <c r="CL205" s="96"/>
      <c r="CM205" s="97"/>
      <c r="CN205" s="53"/>
      <c r="CO205" s="54"/>
      <c r="CP205" s="54"/>
      <c r="CQ205" s="54"/>
      <c r="CR205" s="54"/>
      <c r="CS205" s="54"/>
      <c r="CT205" s="54"/>
      <c r="CU205" s="55"/>
    </row>
    <row r="206" spans="1:99" s="1" customFormat="1">
      <c r="A206" s="48" t="s">
        <v>163</v>
      </c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9"/>
      <c r="AX206" s="50" t="s">
        <v>164</v>
      </c>
      <c r="AY206" s="51"/>
      <c r="AZ206" s="51"/>
      <c r="BA206" s="51"/>
      <c r="BB206" s="51"/>
      <c r="BC206" s="51" t="s">
        <v>165</v>
      </c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2">
        <f>BP207+BP208</f>
        <v>0</v>
      </c>
      <c r="BQ206" s="52"/>
      <c r="BR206" s="52"/>
      <c r="BS206" s="52"/>
      <c r="BT206" s="52"/>
      <c r="BU206" s="52"/>
      <c r="BV206" s="52"/>
      <c r="BW206" s="52"/>
      <c r="BX206" s="52">
        <f t="shared" ref="BX206" si="57">BX207+BX208</f>
        <v>0</v>
      </c>
      <c r="BY206" s="52"/>
      <c r="BZ206" s="52"/>
      <c r="CA206" s="52"/>
      <c r="CB206" s="52"/>
      <c r="CC206" s="52"/>
      <c r="CD206" s="52"/>
      <c r="CE206" s="52"/>
      <c r="CF206" s="52">
        <f t="shared" ref="CF206" si="58">CF207+CF208</f>
        <v>0</v>
      </c>
      <c r="CG206" s="52"/>
      <c r="CH206" s="52"/>
      <c r="CI206" s="52"/>
      <c r="CJ206" s="52"/>
      <c r="CK206" s="52"/>
      <c r="CL206" s="52"/>
      <c r="CM206" s="52"/>
      <c r="CN206" s="53"/>
      <c r="CO206" s="54"/>
      <c r="CP206" s="54"/>
      <c r="CQ206" s="54"/>
      <c r="CR206" s="54"/>
      <c r="CS206" s="54"/>
      <c r="CT206" s="54"/>
      <c r="CU206" s="55"/>
    </row>
    <row r="207" spans="1:99" s="1" customFormat="1" ht="11.25" customHeight="1">
      <c r="A207" s="56" t="s">
        <v>169</v>
      </c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64" t="s">
        <v>167</v>
      </c>
      <c r="AY207" s="65"/>
      <c r="AZ207" s="65"/>
      <c r="BA207" s="65"/>
      <c r="BB207" s="66"/>
      <c r="BC207" s="67" t="s">
        <v>165</v>
      </c>
      <c r="BD207" s="68"/>
      <c r="BE207" s="68"/>
      <c r="BF207" s="68"/>
      <c r="BG207" s="68"/>
      <c r="BH207" s="68"/>
      <c r="BI207" s="69"/>
      <c r="BJ207" s="70" t="s">
        <v>171</v>
      </c>
      <c r="BK207" s="65"/>
      <c r="BL207" s="65"/>
      <c r="BM207" s="65"/>
      <c r="BN207" s="65"/>
      <c r="BO207" s="66"/>
      <c r="BP207" s="74"/>
      <c r="BQ207" s="75"/>
      <c r="BR207" s="75"/>
      <c r="BS207" s="75"/>
      <c r="BT207" s="75"/>
      <c r="BU207" s="75"/>
      <c r="BV207" s="75"/>
      <c r="BW207" s="76"/>
      <c r="BX207" s="74"/>
      <c r="BY207" s="75"/>
      <c r="BZ207" s="75"/>
      <c r="CA207" s="75"/>
      <c r="CB207" s="75"/>
      <c r="CC207" s="75"/>
      <c r="CD207" s="75"/>
      <c r="CE207" s="76"/>
      <c r="CF207" s="74"/>
      <c r="CG207" s="75"/>
      <c r="CH207" s="75"/>
      <c r="CI207" s="75"/>
      <c r="CJ207" s="75"/>
      <c r="CK207" s="75"/>
      <c r="CL207" s="75"/>
      <c r="CM207" s="76"/>
      <c r="CN207" s="77"/>
      <c r="CO207" s="78"/>
      <c r="CP207" s="78"/>
      <c r="CQ207" s="78"/>
      <c r="CR207" s="78"/>
      <c r="CS207" s="78"/>
      <c r="CT207" s="78"/>
      <c r="CU207" s="79"/>
    </row>
    <row r="208" spans="1:99" s="1" customFormat="1" ht="11.25" customHeight="1">
      <c r="A208" s="56" t="s">
        <v>178</v>
      </c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7" t="s">
        <v>179</v>
      </c>
      <c r="AY208" s="58"/>
      <c r="AZ208" s="58"/>
      <c r="BA208" s="58"/>
      <c r="BB208" s="58"/>
      <c r="BC208" s="58" t="s">
        <v>165</v>
      </c>
      <c r="BD208" s="58"/>
      <c r="BE208" s="58"/>
      <c r="BF208" s="58"/>
      <c r="BG208" s="58"/>
      <c r="BH208" s="58"/>
      <c r="BI208" s="58"/>
      <c r="BJ208" s="58" t="s">
        <v>180</v>
      </c>
      <c r="BK208" s="58"/>
      <c r="BL208" s="58"/>
      <c r="BM208" s="58"/>
      <c r="BN208" s="58"/>
      <c r="BO208" s="58"/>
      <c r="BP208" s="60"/>
      <c r="BQ208" s="60"/>
      <c r="BR208" s="60"/>
      <c r="BS208" s="60"/>
      <c r="BT208" s="60"/>
      <c r="BU208" s="60"/>
      <c r="BV208" s="60"/>
      <c r="BW208" s="60"/>
      <c r="BX208" s="60"/>
      <c r="BY208" s="60"/>
      <c r="BZ208" s="60"/>
      <c r="CA208" s="60"/>
      <c r="CB208" s="60"/>
      <c r="CC208" s="60"/>
      <c r="CD208" s="60"/>
      <c r="CE208" s="60"/>
      <c r="CF208" s="60"/>
      <c r="CG208" s="60"/>
      <c r="CH208" s="60"/>
      <c r="CI208" s="60"/>
      <c r="CJ208" s="60"/>
      <c r="CK208" s="60"/>
      <c r="CL208" s="60"/>
      <c r="CM208" s="60"/>
      <c r="CN208" s="61"/>
      <c r="CO208" s="62"/>
      <c r="CP208" s="62"/>
      <c r="CQ208" s="62"/>
      <c r="CR208" s="62"/>
      <c r="CS208" s="62"/>
      <c r="CT208" s="62"/>
      <c r="CU208" s="63"/>
    </row>
    <row r="209" spans="1:99" ht="32.25" customHeight="1">
      <c r="A209" s="80" t="s">
        <v>440</v>
      </c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80"/>
      <c r="AO209" s="80"/>
      <c r="AP209" s="80"/>
      <c r="AQ209" s="80"/>
      <c r="AR209" s="80"/>
      <c r="AS209" s="80"/>
      <c r="AT209" s="80"/>
      <c r="AU209" s="80"/>
      <c r="AV209" s="80"/>
      <c r="AW209" s="80"/>
      <c r="AX209" s="81"/>
      <c r="AY209" s="82"/>
      <c r="AZ209" s="82"/>
      <c r="BA209" s="82"/>
      <c r="BB209" s="83"/>
      <c r="BC209" s="84"/>
      <c r="BD209" s="84"/>
      <c r="BE209" s="84"/>
      <c r="BF209" s="84"/>
      <c r="BG209" s="84"/>
      <c r="BH209" s="84"/>
      <c r="BI209" s="84"/>
      <c r="BJ209" s="85"/>
      <c r="BK209" s="82"/>
      <c r="BL209" s="82"/>
      <c r="BM209" s="82"/>
      <c r="BN209" s="82"/>
      <c r="BO209" s="83"/>
      <c r="BP209" s="86">
        <f>BP210</f>
        <v>95300</v>
      </c>
      <c r="BQ209" s="87"/>
      <c r="BR209" s="87"/>
      <c r="BS209" s="87"/>
      <c r="BT209" s="87"/>
      <c r="BU209" s="87"/>
      <c r="BV209" s="87"/>
      <c r="BW209" s="88"/>
      <c r="BX209" s="86">
        <f t="shared" ref="BX209:BX210" si="59">BX210</f>
        <v>95300</v>
      </c>
      <c r="BY209" s="87"/>
      <c r="BZ209" s="87"/>
      <c r="CA209" s="87"/>
      <c r="CB209" s="87"/>
      <c r="CC209" s="87"/>
      <c r="CD209" s="87"/>
      <c r="CE209" s="88"/>
      <c r="CF209" s="86">
        <f t="shared" ref="CF209:CF210" si="60">CF210</f>
        <v>95300</v>
      </c>
      <c r="CG209" s="87"/>
      <c r="CH209" s="87"/>
      <c r="CI209" s="87"/>
      <c r="CJ209" s="87"/>
      <c r="CK209" s="87"/>
      <c r="CL209" s="87"/>
      <c r="CM209" s="88"/>
      <c r="CN209" s="89"/>
      <c r="CO209" s="90"/>
      <c r="CP209" s="90"/>
      <c r="CQ209" s="90"/>
      <c r="CR209" s="90"/>
      <c r="CS209" s="90"/>
      <c r="CT209" s="90"/>
      <c r="CU209" s="91"/>
    </row>
    <row r="210" spans="1:99" s="1" customFormat="1" ht="12" customHeight="1">
      <c r="A210" s="48" t="s">
        <v>431</v>
      </c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9"/>
      <c r="AX210" s="92" t="s">
        <v>432</v>
      </c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  <c r="BL210" s="93"/>
      <c r="BM210" s="93"/>
      <c r="BN210" s="93"/>
      <c r="BO210" s="93"/>
      <c r="BP210" s="141">
        <f>BP211</f>
        <v>95300</v>
      </c>
      <c r="BQ210" s="141"/>
      <c r="BR210" s="141"/>
      <c r="BS210" s="141"/>
      <c r="BT210" s="141"/>
      <c r="BU210" s="141"/>
      <c r="BV210" s="141"/>
      <c r="BW210" s="141"/>
      <c r="BX210" s="141">
        <f t="shared" si="59"/>
        <v>95300</v>
      </c>
      <c r="BY210" s="141"/>
      <c r="BZ210" s="141"/>
      <c r="CA210" s="141"/>
      <c r="CB210" s="141"/>
      <c r="CC210" s="141"/>
      <c r="CD210" s="141"/>
      <c r="CE210" s="141"/>
      <c r="CF210" s="141">
        <f t="shared" si="60"/>
        <v>95300</v>
      </c>
      <c r="CG210" s="141"/>
      <c r="CH210" s="141"/>
      <c r="CI210" s="141"/>
      <c r="CJ210" s="141"/>
      <c r="CK210" s="141"/>
      <c r="CL210" s="141"/>
      <c r="CM210" s="141"/>
      <c r="CN210" s="141"/>
      <c r="CO210" s="141"/>
      <c r="CP210" s="141"/>
      <c r="CQ210" s="141"/>
      <c r="CR210" s="141"/>
      <c r="CS210" s="141"/>
      <c r="CT210" s="141"/>
      <c r="CU210" s="141"/>
    </row>
    <row r="211" spans="1:99" s="1" customFormat="1" ht="12" customHeight="1">
      <c r="A211" s="137" t="s">
        <v>67</v>
      </c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137"/>
      <c r="AG211" s="137"/>
      <c r="AH211" s="137"/>
      <c r="AI211" s="137"/>
      <c r="AJ211" s="137"/>
      <c r="AK211" s="137"/>
      <c r="AL211" s="137"/>
      <c r="AM211" s="137"/>
      <c r="AN211" s="137"/>
      <c r="AO211" s="137"/>
      <c r="AP211" s="137"/>
      <c r="AQ211" s="137"/>
      <c r="AR211" s="137"/>
      <c r="AS211" s="137"/>
      <c r="AT211" s="137"/>
      <c r="AU211" s="137"/>
      <c r="AV211" s="137"/>
      <c r="AW211" s="138"/>
      <c r="AX211" s="64" t="s">
        <v>433</v>
      </c>
      <c r="AY211" s="65"/>
      <c r="AZ211" s="65"/>
      <c r="BA211" s="65"/>
      <c r="BB211" s="66"/>
      <c r="BC211" s="70" t="s">
        <v>434</v>
      </c>
      <c r="BD211" s="65"/>
      <c r="BE211" s="65"/>
      <c r="BF211" s="65"/>
      <c r="BG211" s="65"/>
      <c r="BH211" s="65"/>
      <c r="BI211" s="66"/>
      <c r="BJ211" s="70" t="s">
        <v>435</v>
      </c>
      <c r="BK211" s="65"/>
      <c r="BL211" s="65"/>
      <c r="BM211" s="65"/>
      <c r="BN211" s="65"/>
      <c r="BO211" s="66"/>
      <c r="BP211" s="165">
        <v>95300</v>
      </c>
      <c r="BQ211" s="166"/>
      <c r="BR211" s="166"/>
      <c r="BS211" s="166"/>
      <c r="BT211" s="166"/>
      <c r="BU211" s="166"/>
      <c r="BV211" s="166"/>
      <c r="BW211" s="167"/>
      <c r="BX211" s="165">
        <v>95300</v>
      </c>
      <c r="BY211" s="166"/>
      <c r="BZ211" s="166"/>
      <c r="CA211" s="166"/>
      <c r="CB211" s="166"/>
      <c r="CC211" s="166"/>
      <c r="CD211" s="166"/>
      <c r="CE211" s="167"/>
      <c r="CF211" s="165">
        <v>95300</v>
      </c>
      <c r="CG211" s="166"/>
      <c r="CH211" s="166"/>
      <c r="CI211" s="166"/>
      <c r="CJ211" s="166"/>
      <c r="CK211" s="166"/>
      <c r="CL211" s="166"/>
      <c r="CM211" s="167"/>
      <c r="CN211" s="113" t="s">
        <v>62</v>
      </c>
      <c r="CO211" s="114"/>
      <c r="CP211" s="114"/>
      <c r="CQ211" s="114"/>
      <c r="CR211" s="114"/>
      <c r="CS211" s="114"/>
      <c r="CT211" s="114"/>
      <c r="CU211" s="115"/>
    </row>
    <row r="212" spans="1:99" s="1" customFormat="1" ht="12" customHeight="1">
      <c r="A212" s="120" t="s">
        <v>436</v>
      </c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  <c r="AP212" s="120"/>
      <c r="AQ212" s="120"/>
      <c r="AR212" s="120"/>
      <c r="AS212" s="120"/>
      <c r="AT212" s="120"/>
      <c r="AU212" s="120"/>
      <c r="AV212" s="120"/>
      <c r="AW212" s="121"/>
      <c r="AX212" s="103"/>
      <c r="AY212" s="104"/>
      <c r="AZ212" s="104"/>
      <c r="BA212" s="104"/>
      <c r="BB212" s="105"/>
      <c r="BC212" s="106"/>
      <c r="BD212" s="104"/>
      <c r="BE212" s="104"/>
      <c r="BF212" s="104"/>
      <c r="BG212" s="104"/>
      <c r="BH212" s="104"/>
      <c r="BI212" s="105"/>
      <c r="BJ212" s="106"/>
      <c r="BK212" s="104"/>
      <c r="BL212" s="104"/>
      <c r="BM212" s="104"/>
      <c r="BN212" s="104"/>
      <c r="BO212" s="105"/>
      <c r="BP212" s="168"/>
      <c r="BQ212" s="169"/>
      <c r="BR212" s="169"/>
      <c r="BS212" s="169"/>
      <c r="BT212" s="169"/>
      <c r="BU212" s="169"/>
      <c r="BV212" s="169"/>
      <c r="BW212" s="170"/>
      <c r="BX212" s="168"/>
      <c r="BY212" s="169"/>
      <c r="BZ212" s="169"/>
      <c r="CA212" s="169"/>
      <c r="CB212" s="169"/>
      <c r="CC212" s="169"/>
      <c r="CD212" s="169"/>
      <c r="CE212" s="170"/>
      <c r="CF212" s="168"/>
      <c r="CG212" s="169"/>
      <c r="CH212" s="169"/>
      <c r="CI212" s="169"/>
      <c r="CJ212" s="169"/>
      <c r="CK212" s="169"/>
      <c r="CL212" s="169"/>
      <c r="CM212" s="170"/>
      <c r="CN212" s="116"/>
      <c r="CO212" s="117"/>
      <c r="CP212" s="117"/>
      <c r="CQ212" s="117"/>
      <c r="CR212" s="117"/>
      <c r="CS212" s="117"/>
      <c r="CT212" s="117"/>
      <c r="CU212" s="118"/>
    </row>
    <row r="213" spans="1:99" ht="32.25" customHeight="1">
      <c r="A213" s="80" t="s">
        <v>437</v>
      </c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0"/>
      <c r="AP213" s="80"/>
      <c r="AQ213" s="80"/>
      <c r="AR213" s="80"/>
      <c r="AS213" s="80"/>
      <c r="AT213" s="80"/>
      <c r="AU213" s="80"/>
      <c r="AV213" s="80"/>
      <c r="AW213" s="80"/>
      <c r="AX213" s="81"/>
      <c r="AY213" s="82"/>
      <c r="AZ213" s="82"/>
      <c r="BA213" s="82"/>
      <c r="BB213" s="83"/>
      <c r="BC213" s="84"/>
      <c r="BD213" s="84"/>
      <c r="BE213" s="84"/>
      <c r="BF213" s="84"/>
      <c r="BG213" s="84"/>
      <c r="BH213" s="84"/>
      <c r="BI213" s="84"/>
      <c r="BJ213" s="85"/>
      <c r="BK213" s="82"/>
      <c r="BL213" s="82"/>
      <c r="BM213" s="82"/>
      <c r="BN213" s="82"/>
      <c r="BO213" s="83"/>
      <c r="BP213" s="86">
        <f>BP224+BP214+BP227</f>
        <v>2041900</v>
      </c>
      <c r="BQ213" s="87"/>
      <c r="BR213" s="87"/>
      <c r="BS213" s="87"/>
      <c r="BT213" s="87"/>
      <c r="BU213" s="87"/>
      <c r="BV213" s="87"/>
      <c r="BW213" s="88"/>
      <c r="BX213" s="86">
        <f t="shared" ref="BX213" si="61">BX224+BX214+BX227</f>
        <v>2043600</v>
      </c>
      <c r="BY213" s="87"/>
      <c r="BZ213" s="87"/>
      <c r="CA213" s="87"/>
      <c r="CB213" s="87"/>
      <c r="CC213" s="87"/>
      <c r="CD213" s="87"/>
      <c r="CE213" s="88"/>
      <c r="CF213" s="86">
        <f t="shared" ref="CF213" si="62">CF224+CF214+CF227</f>
        <v>2063800</v>
      </c>
      <c r="CG213" s="87"/>
      <c r="CH213" s="87"/>
      <c r="CI213" s="87"/>
      <c r="CJ213" s="87"/>
      <c r="CK213" s="87"/>
      <c r="CL213" s="87"/>
      <c r="CM213" s="88"/>
      <c r="CN213" s="89"/>
      <c r="CO213" s="90"/>
      <c r="CP213" s="90"/>
      <c r="CQ213" s="90"/>
      <c r="CR213" s="90"/>
      <c r="CS213" s="90"/>
      <c r="CT213" s="90"/>
      <c r="CU213" s="91"/>
    </row>
    <row r="214" spans="1:99" ht="20.25" customHeight="1">
      <c r="A214" s="48" t="s">
        <v>125</v>
      </c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  <c r="AV214" s="48"/>
      <c r="AW214" s="49"/>
      <c r="AX214" s="92" t="s">
        <v>126</v>
      </c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  <c r="BL214" s="93"/>
      <c r="BM214" s="93"/>
      <c r="BN214" s="93"/>
      <c r="BO214" s="93"/>
      <c r="BP214" s="94">
        <f>BP215+BP217+BP218+BP219+BP220</f>
        <v>1452900</v>
      </c>
      <c r="BQ214" s="94"/>
      <c r="BR214" s="94"/>
      <c r="BS214" s="94"/>
      <c r="BT214" s="94"/>
      <c r="BU214" s="94"/>
      <c r="BV214" s="94"/>
      <c r="BW214" s="94"/>
      <c r="BX214" s="94">
        <f t="shared" ref="BX214" si="63">BX215+BX217+BX218+BX219+BX220</f>
        <v>1454600</v>
      </c>
      <c r="BY214" s="94"/>
      <c r="BZ214" s="94"/>
      <c r="CA214" s="94"/>
      <c r="CB214" s="94"/>
      <c r="CC214" s="94"/>
      <c r="CD214" s="94"/>
      <c r="CE214" s="94"/>
      <c r="CF214" s="94">
        <f t="shared" ref="CF214" si="64">CF215+CF217+CF218+CF219+CF220</f>
        <v>1474800</v>
      </c>
      <c r="CG214" s="94"/>
      <c r="CH214" s="94"/>
      <c r="CI214" s="94"/>
      <c r="CJ214" s="94"/>
      <c r="CK214" s="94"/>
      <c r="CL214" s="94"/>
      <c r="CM214" s="94"/>
      <c r="CN214" s="141"/>
      <c r="CO214" s="141"/>
      <c r="CP214" s="141"/>
      <c r="CQ214" s="141"/>
      <c r="CR214" s="141"/>
      <c r="CS214" s="141"/>
      <c r="CT214" s="141"/>
      <c r="CU214" s="141"/>
    </row>
    <row r="215" spans="1:99" ht="17.25" customHeight="1">
      <c r="A215" s="137" t="s">
        <v>67</v>
      </c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137"/>
      <c r="AG215" s="137"/>
      <c r="AH215" s="137"/>
      <c r="AI215" s="137"/>
      <c r="AJ215" s="137"/>
      <c r="AK215" s="137"/>
      <c r="AL215" s="137"/>
      <c r="AM215" s="137"/>
      <c r="AN215" s="137"/>
      <c r="AO215" s="137"/>
      <c r="AP215" s="137"/>
      <c r="AQ215" s="137"/>
      <c r="AR215" s="137"/>
      <c r="AS215" s="137"/>
      <c r="AT215" s="137"/>
      <c r="AU215" s="137"/>
      <c r="AV215" s="137"/>
      <c r="AW215" s="138"/>
      <c r="AX215" s="64" t="s">
        <v>127</v>
      </c>
      <c r="AY215" s="65"/>
      <c r="AZ215" s="65"/>
      <c r="BA215" s="65"/>
      <c r="BB215" s="66"/>
      <c r="BC215" s="70" t="s">
        <v>128</v>
      </c>
      <c r="BD215" s="65"/>
      <c r="BE215" s="65"/>
      <c r="BF215" s="65"/>
      <c r="BG215" s="65"/>
      <c r="BH215" s="65"/>
      <c r="BI215" s="66"/>
      <c r="BJ215" s="70" t="s">
        <v>129</v>
      </c>
      <c r="BK215" s="65"/>
      <c r="BL215" s="65"/>
      <c r="BM215" s="65"/>
      <c r="BN215" s="65"/>
      <c r="BO215" s="66"/>
      <c r="BP215" s="162">
        <v>1111300</v>
      </c>
      <c r="BQ215" s="163"/>
      <c r="BR215" s="163"/>
      <c r="BS215" s="163"/>
      <c r="BT215" s="163"/>
      <c r="BU215" s="163"/>
      <c r="BV215" s="163"/>
      <c r="BW215" s="164"/>
      <c r="BX215" s="162">
        <v>1112600</v>
      </c>
      <c r="BY215" s="163"/>
      <c r="BZ215" s="163"/>
      <c r="CA215" s="163"/>
      <c r="CB215" s="163"/>
      <c r="CC215" s="163"/>
      <c r="CD215" s="163"/>
      <c r="CE215" s="164"/>
      <c r="CF215" s="162">
        <v>1128100</v>
      </c>
      <c r="CG215" s="163"/>
      <c r="CH215" s="163"/>
      <c r="CI215" s="163"/>
      <c r="CJ215" s="163"/>
      <c r="CK215" s="163"/>
      <c r="CL215" s="163"/>
      <c r="CM215" s="164"/>
      <c r="CN215" s="113" t="s">
        <v>62</v>
      </c>
      <c r="CO215" s="114"/>
      <c r="CP215" s="114"/>
      <c r="CQ215" s="114"/>
      <c r="CR215" s="114"/>
      <c r="CS215" s="114"/>
      <c r="CT215" s="114"/>
      <c r="CU215" s="115"/>
    </row>
    <row r="216" spans="1:99">
      <c r="A216" s="120" t="s">
        <v>130</v>
      </c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  <c r="AQ216" s="120"/>
      <c r="AR216" s="120"/>
      <c r="AS216" s="120"/>
      <c r="AT216" s="120"/>
      <c r="AU216" s="120"/>
      <c r="AV216" s="120"/>
      <c r="AW216" s="121"/>
      <c r="AX216" s="103"/>
      <c r="AY216" s="104"/>
      <c r="AZ216" s="104"/>
      <c r="BA216" s="104"/>
      <c r="BB216" s="105"/>
      <c r="BC216" s="106"/>
      <c r="BD216" s="104"/>
      <c r="BE216" s="104"/>
      <c r="BF216" s="104"/>
      <c r="BG216" s="104"/>
      <c r="BH216" s="104"/>
      <c r="BI216" s="105"/>
      <c r="BJ216" s="106"/>
      <c r="BK216" s="104"/>
      <c r="BL216" s="104"/>
      <c r="BM216" s="104"/>
      <c r="BN216" s="104"/>
      <c r="BO216" s="105"/>
      <c r="BP216" s="192"/>
      <c r="BQ216" s="193"/>
      <c r="BR216" s="193"/>
      <c r="BS216" s="193"/>
      <c r="BT216" s="193"/>
      <c r="BU216" s="193"/>
      <c r="BV216" s="193"/>
      <c r="BW216" s="194"/>
      <c r="BX216" s="192"/>
      <c r="BY216" s="193"/>
      <c r="BZ216" s="193"/>
      <c r="CA216" s="193"/>
      <c r="CB216" s="193"/>
      <c r="CC216" s="193"/>
      <c r="CD216" s="193"/>
      <c r="CE216" s="194"/>
      <c r="CF216" s="192"/>
      <c r="CG216" s="193"/>
      <c r="CH216" s="193"/>
      <c r="CI216" s="193"/>
      <c r="CJ216" s="193"/>
      <c r="CK216" s="193"/>
      <c r="CL216" s="193"/>
      <c r="CM216" s="194"/>
      <c r="CN216" s="116"/>
      <c r="CO216" s="117"/>
      <c r="CP216" s="117"/>
      <c r="CQ216" s="117"/>
      <c r="CR216" s="117"/>
      <c r="CS216" s="117"/>
      <c r="CT216" s="117"/>
      <c r="CU216" s="118"/>
    </row>
    <row r="217" spans="1:99">
      <c r="A217" s="139" t="s">
        <v>131</v>
      </c>
      <c r="B217" s="139"/>
      <c r="C217" s="139"/>
      <c r="D217" s="139"/>
      <c r="E217" s="139"/>
      <c r="F217" s="139"/>
      <c r="G217" s="139"/>
      <c r="H217" s="139"/>
      <c r="I217" s="139"/>
      <c r="J217" s="139"/>
      <c r="K217" s="139"/>
      <c r="L217" s="139"/>
      <c r="M217" s="139"/>
      <c r="N217" s="139"/>
      <c r="O217" s="139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40"/>
      <c r="AX217" s="57" t="s">
        <v>132</v>
      </c>
      <c r="AY217" s="58"/>
      <c r="AZ217" s="58"/>
      <c r="BA217" s="58"/>
      <c r="BB217" s="58"/>
      <c r="BC217" s="58" t="s">
        <v>128</v>
      </c>
      <c r="BD217" s="58"/>
      <c r="BE217" s="58"/>
      <c r="BF217" s="58"/>
      <c r="BG217" s="58"/>
      <c r="BH217" s="58"/>
      <c r="BI217" s="58"/>
      <c r="BJ217" s="58" t="s">
        <v>133</v>
      </c>
      <c r="BK217" s="58"/>
      <c r="BL217" s="58"/>
      <c r="BM217" s="58"/>
      <c r="BN217" s="58"/>
      <c r="BO217" s="58"/>
      <c r="BP217" s="161">
        <v>6000</v>
      </c>
      <c r="BQ217" s="161"/>
      <c r="BR217" s="161"/>
      <c r="BS217" s="161"/>
      <c r="BT217" s="161"/>
      <c r="BU217" s="161"/>
      <c r="BV217" s="161"/>
      <c r="BW217" s="161"/>
      <c r="BX217" s="161">
        <v>6000</v>
      </c>
      <c r="BY217" s="161"/>
      <c r="BZ217" s="161"/>
      <c r="CA217" s="161"/>
      <c r="CB217" s="161"/>
      <c r="CC217" s="161"/>
      <c r="CD217" s="161"/>
      <c r="CE217" s="161"/>
      <c r="CF217" s="161">
        <v>6000</v>
      </c>
      <c r="CG217" s="161"/>
      <c r="CH217" s="161"/>
      <c r="CI217" s="161"/>
      <c r="CJ217" s="161"/>
      <c r="CK217" s="161"/>
      <c r="CL217" s="161"/>
      <c r="CM217" s="161"/>
      <c r="CN217" s="123" t="s">
        <v>62</v>
      </c>
      <c r="CO217" s="123"/>
      <c r="CP217" s="123"/>
      <c r="CQ217" s="123"/>
      <c r="CR217" s="123"/>
      <c r="CS217" s="123"/>
      <c r="CT217" s="123"/>
      <c r="CU217" s="124"/>
    </row>
    <row r="218" spans="1:99" ht="12.95" customHeight="1">
      <c r="A218" s="120" t="s">
        <v>134</v>
      </c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  <c r="AP218" s="120"/>
      <c r="AQ218" s="120"/>
      <c r="AR218" s="120"/>
      <c r="AS218" s="120"/>
      <c r="AT218" s="120"/>
      <c r="AU218" s="120"/>
      <c r="AV218" s="120"/>
      <c r="AW218" s="121"/>
      <c r="AX218" s="57" t="s">
        <v>135</v>
      </c>
      <c r="AY218" s="58"/>
      <c r="AZ218" s="58"/>
      <c r="BA218" s="58"/>
      <c r="BB218" s="58"/>
      <c r="BC218" s="58" t="s">
        <v>136</v>
      </c>
      <c r="BD218" s="58"/>
      <c r="BE218" s="58"/>
      <c r="BF218" s="58"/>
      <c r="BG218" s="58"/>
      <c r="BH218" s="58"/>
      <c r="BI218" s="58"/>
      <c r="BJ218" s="67" t="s">
        <v>62</v>
      </c>
      <c r="BK218" s="68"/>
      <c r="BL218" s="68"/>
      <c r="BM218" s="68"/>
      <c r="BN218" s="68"/>
      <c r="BO218" s="69"/>
      <c r="BP218" s="161"/>
      <c r="BQ218" s="161"/>
      <c r="BR218" s="161"/>
      <c r="BS218" s="161"/>
      <c r="BT218" s="161"/>
      <c r="BU218" s="161"/>
      <c r="BV218" s="161"/>
      <c r="BW218" s="161"/>
      <c r="BX218" s="161"/>
      <c r="BY218" s="161"/>
      <c r="BZ218" s="161"/>
      <c r="CA218" s="161"/>
      <c r="CB218" s="161"/>
      <c r="CC218" s="161"/>
      <c r="CD218" s="161"/>
      <c r="CE218" s="161"/>
      <c r="CF218" s="161"/>
      <c r="CG218" s="161"/>
      <c r="CH218" s="161"/>
      <c r="CI218" s="161"/>
      <c r="CJ218" s="161"/>
      <c r="CK218" s="161"/>
      <c r="CL218" s="161"/>
      <c r="CM218" s="161"/>
      <c r="CN218" s="123" t="s">
        <v>62</v>
      </c>
      <c r="CO218" s="123"/>
      <c r="CP218" s="123"/>
      <c r="CQ218" s="123"/>
      <c r="CR218" s="123"/>
      <c r="CS218" s="123"/>
      <c r="CT218" s="123"/>
      <c r="CU218" s="124"/>
    </row>
    <row r="219" spans="1:99" ht="12.95" customHeight="1">
      <c r="A219" s="125" t="s">
        <v>137</v>
      </c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  <c r="AU219" s="125"/>
      <c r="AV219" s="125"/>
      <c r="AW219" s="126"/>
      <c r="AX219" s="127" t="s">
        <v>138</v>
      </c>
      <c r="AY219" s="68"/>
      <c r="AZ219" s="68"/>
      <c r="BA219" s="68"/>
      <c r="BB219" s="69"/>
      <c r="BC219" s="67" t="s">
        <v>139</v>
      </c>
      <c r="BD219" s="68"/>
      <c r="BE219" s="68"/>
      <c r="BF219" s="68"/>
      <c r="BG219" s="68"/>
      <c r="BH219" s="68"/>
      <c r="BI219" s="69"/>
      <c r="BJ219" s="67" t="s">
        <v>62</v>
      </c>
      <c r="BK219" s="68"/>
      <c r="BL219" s="68"/>
      <c r="BM219" s="68"/>
      <c r="BN219" s="68"/>
      <c r="BO219" s="69"/>
      <c r="BP219" s="189"/>
      <c r="BQ219" s="190"/>
      <c r="BR219" s="190"/>
      <c r="BS219" s="190"/>
      <c r="BT219" s="190"/>
      <c r="BU219" s="190"/>
      <c r="BV219" s="190"/>
      <c r="BW219" s="191"/>
      <c r="BX219" s="189"/>
      <c r="BY219" s="190"/>
      <c r="BZ219" s="190"/>
      <c r="CA219" s="190"/>
      <c r="CB219" s="190"/>
      <c r="CC219" s="190"/>
      <c r="CD219" s="190"/>
      <c r="CE219" s="191"/>
      <c r="CF219" s="189"/>
      <c r="CG219" s="190"/>
      <c r="CH219" s="190"/>
      <c r="CI219" s="190"/>
      <c r="CJ219" s="190"/>
      <c r="CK219" s="190"/>
      <c r="CL219" s="190"/>
      <c r="CM219" s="191"/>
      <c r="CN219" s="131"/>
      <c r="CO219" s="132"/>
      <c r="CP219" s="132"/>
      <c r="CQ219" s="132"/>
      <c r="CR219" s="132"/>
      <c r="CS219" s="132"/>
      <c r="CT219" s="132"/>
      <c r="CU219" s="133"/>
    </row>
    <row r="220" spans="1:99">
      <c r="A220" s="134" t="s">
        <v>140</v>
      </c>
      <c r="B220" s="135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5"/>
      <c r="AV220" s="135"/>
      <c r="AW220" s="136"/>
      <c r="AX220" s="64" t="s">
        <v>141</v>
      </c>
      <c r="AY220" s="65"/>
      <c r="AZ220" s="65"/>
      <c r="BA220" s="65"/>
      <c r="BB220" s="66"/>
      <c r="BC220" s="70" t="s">
        <v>142</v>
      </c>
      <c r="BD220" s="65"/>
      <c r="BE220" s="65"/>
      <c r="BF220" s="65"/>
      <c r="BG220" s="65"/>
      <c r="BH220" s="65"/>
      <c r="BI220" s="66"/>
      <c r="BJ220" s="70" t="s">
        <v>145</v>
      </c>
      <c r="BK220" s="65"/>
      <c r="BL220" s="65"/>
      <c r="BM220" s="65"/>
      <c r="BN220" s="65"/>
      <c r="BO220" s="66"/>
      <c r="BP220" s="162">
        <f>BP222</f>
        <v>335600</v>
      </c>
      <c r="BQ220" s="163"/>
      <c r="BR220" s="163"/>
      <c r="BS220" s="163"/>
      <c r="BT220" s="163"/>
      <c r="BU220" s="163"/>
      <c r="BV220" s="163"/>
      <c r="BW220" s="164"/>
      <c r="BX220" s="162">
        <f t="shared" ref="BX220" si="65">BX222</f>
        <v>336000</v>
      </c>
      <c r="BY220" s="163"/>
      <c r="BZ220" s="163"/>
      <c r="CA220" s="163"/>
      <c r="CB220" s="163"/>
      <c r="CC220" s="163"/>
      <c r="CD220" s="163"/>
      <c r="CE220" s="164"/>
      <c r="CF220" s="162">
        <f t="shared" ref="CF220" si="66">CF222</f>
        <v>340700</v>
      </c>
      <c r="CG220" s="163"/>
      <c r="CH220" s="163"/>
      <c r="CI220" s="163"/>
      <c r="CJ220" s="163"/>
      <c r="CK220" s="163"/>
      <c r="CL220" s="163"/>
      <c r="CM220" s="164"/>
      <c r="CN220" s="113" t="s">
        <v>62</v>
      </c>
      <c r="CO220" s="114"/>
      <c r="CP220" s="114"/>
      <c r="CQ220" s="114"/>
      <c r="CR220" s="114"/>
      <c r="CS220" s="114"/>
      <c r="CT220" s="114"/>
      <c r="CU220" s="115"/>
    </row>
    <row r="221" spans="1:99">
      <c r="A221" s="120" t="s">
        <v>143</v>
      </c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120"/>
      <c r="AU221" s="120"/>
      <c r="AV221" s="120"/>
      <c r="AW221" s="120"/>
      <c r="AX221" s="103"/>
      <c r="AY221" s="104"/>
      <c r="AZ221" s="104"/>
      <c r="BA221" s="104"/>
      <c r="BB221" s="105"/>
      <c r="BC221" s="106"/>
      <c r="BD221" s="104"/>
      <c r="BE221" s="104"/>
      <c r="BF221" s="104"/>
      <c r="BG221" s="104"/>
      <c r="BH221" s="104"/>
      <c r="BI221" s="105"/>
      <c r="BJ221" s="106"/>
      <c r="BK221" s="104"/>
      <c r="BL221" s="104"/>
      <c r="BM221" s="104"/>
      <c r="BN221" s="104"/>
      <c r="BO221" s="105"/>
      <c r="BP221" s="192"/>
      <c r="BQ221" s="193"/>
      <c r="BR221" s="193"/>
      <c r="BS221" s="193"/>
      <c r="BT221" s="193"/>
      <c r="BU221" s="193"/>
      <c r="BV221" s="193"/>
      <c r="BW221" s="194"/>
      <c r="BX221" s="192"/>
      <c r="BY221" s="193"/>
      <c r="BZ221" s="193"/>
      <c r="CA221" s="193"/>
      <c r="CB221" s="193"/>
      <c r="CC221" s="193"/>
      <c r="CD221" s="193"/>
      <c r="CE221" s="194"/>
      <c r="CF221" s="192"/>
      <c r="CG221" s="193"/>
      <c r="CH221" s="193"/>
      <c r="CI221" s="193"/>
      <c r="CJ221" s="193"/>
      <c r="CK221" s="193"/>
      <c r="CL221" s="193"/>
      <c r="CM221" s="194"/>
      <c r="CN221" s="116"/>
      <c r="CO221" s="117"/>
      <c r="CP221" s="117"/>
      <c r="CQ221" s="117"/>
      <c r="CR221" s="117"/>
      <c r="CS221" s="117"/>
      <c r="CT221" s="117"/>
      <c r="CU221" s="118"/>
    </row>
    <row r="222" spans="1:99">
      <c r="A222" s="102" t="s">
        <v>67</v>
      </c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  <c r="AU222" s="102"/>
      <c r="AV222" s="102"/>
      <c r="AW222" s="102"/>
      <c r="AX222" s="64" t="s">
        <v>144</v>
      </c>
      <c r="AY222" s="65"/>
      <c r="AZ222" s="65"/>
      <c r="BA222" s="65"/>
      <c r="BB222" s="66"/>
      <c r="BC222" s="70" t="s">
        <v>142</v>
      </c>
      <c r="BD222" s="65"/>
      <c r="BE222" s="65"/>
      <c r="BF222" s="65"/>
      <c r="BG222" s="65"/>
      <c r="BH222" s="65"/>
      <c r="BI222" s="66"/>
      <c r="BJ222" s="70" t="s">
        <v>145</v>
      </c>
      <c r="BK222" s="65"/>
      <c r="BL222" s="65"/>
      <c r="BM222" s="65"/>
      <c r="BN222" s="65"/>
      <c r="BO222" s="66"/>
      <c r="BP222" s="162">
        <v>335600</v>
      </c>
      <c r="BQ222" s="163"/>
      <c r="BR222" s="163"/>
      <c r="BS222" s="163"/>
      <c r="BT222" s="163"/>
      <c r="BU222" s="163"/>
      <c r="BV222" s="163"/>
      <c r="BW222" s="164"/>
      <c r="BX222" s="162">
        <v>336000</v>
      </c>
      <c r="BY222" s="163"/>
      <c r="BZ222" s="163"/>
      <c r="CA222" s="163"/>
      <c r="CB222" s="163"/>
      <c r="CC222" s="163"/>
      <c r="CD222" s="163"/>
      <c r="CE222" s="164"/>
      <c r="CF222" s="162">
        <v>340700</v>
      </c>
      <c r="CG222" s="163"/>
      <c r="CH222" s="163"/>
      <c r="CI222" s="163"/>
      <c r="CJ222" s="163"/>
      <c r="CK222" s="163"/>
      <c r="CL222" s="163"/>
      <c r="CM222" s="164"/>
      <c r="CN222" s="113" t="s">
        <v>62</v>
      </c>
      <c r="CO222" s="114"/>
      <c r="CP222" s="114"/>
      <c r="CQ222" s="114"/>
      <c r="CR222" s="114"/>
      <c r="CS222" s="114"/>
      <c r="CT222" s="114"/>
      <c r="CU222" s="115"/>
    </row>
    <row r="223" spans="1:99">
      <c r="A223" s="119" t="s">
        <v>146</v>
      </c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  <c r="AA223" s="119"/>
      <c r="AB223" s="119"/>
      <c r="AC223" s="119"/>
      <c r="AD223" s="119"/>
      <c r="AE223" s="119"/>
      <c r="AF223" s="119"/>
      <c r="AG223" s="119"/>
      <c r="AH223" s="119"/>
      <c r="AI223" s="119"/>
      <c r="AJ223" s="119"/>
      <c r="AK223" s="119"/>
      <c r="AL223" s="119"/>
      <c r="AM223" s="119"/>
      <c r="AN223" s="119"/>
      <c r="AO223" s="119"/>
      <c r="AP223" s="119"/>
      <c r="AQ223" s="119"/>
      <c r="AR223" s="119"/>
      <c r="AS223" s="119"/>
      <c r="AT223" s="119"/>
      <c r="AU223" s="119"/>
      <c r="AV223" s="119"/>
      <c r="AW223" s="119"/>
      <c r="AX223" s="103"/>
      <c r="AY223" s="104"/>
      <c r="AZ223" s="104"/>
      <c r="BA223" s="104"/>
      <c r="BB223" s="105"/>
      <c r="BC223" s="106"/>
      <c r="BD223" s="104"/>
      <c r="BE223" s="104"/>
      <c r="BF223" s="104"/>
      <c r="BG223" s="104"/>
      <c r="BH223" s="104"/>
      <c r="BI223" s="105"/>
      <c r="BJ223" s="106"/>
      <c r="BK223" s="104"/>
      <c r="BL223" s="104"/>
      <c r="BM223" s="104"/>
      <c r="BN223" s="104"/>
      <c r="BO223" s="105"/>
      <c r="BP223" s="192"/>
      <c r="BQ223" s="193"/>
      <c r="BR223" s="193"/>
      <c r="BS223" s="193"/>
      <c r="BT223" s="193"/>
      <c r="BU223" s="193"/>
      <c r="BV223" s="193"/>
      <c r="BW223" s="194"/>
      <c r="BX223" s="192"/>
      <c r="BY223" s="193"/>
      <c r="BZ223" s="193"/>
      <c r="CA223" s="193"/>
      <c r="CB223" s="193"/>
      <c r="CC223" s="193"/>
      <c r="CD223" s="193"/>
      <c r="CE223" s="194"/>
      <c r="CF223" s="192"/>
      <c r="CG223" s="193"/>
      <c r="CH223" s="193"/>
      <c r="CI223" s="193"/>
      <c r="CJ223" s="193"/>
      <c r="CK223" s="193"/>
      <c r="CL223" s="193"/>
      <c r="CM223" s="194"/>
      <c r="CN223" s="116"/>
      <c r="CO223" s="117"/>
      <c r="CP223" s="117"/>
      <c r="CQ223" s="117"/>
      <c r="CR223" s="117"/>
      <c r="CS223" s="117"/>
      <c r="CT223" s="117"/>
      <c r="CU223" s="118"/>
    </row>
    <row r="224" spans="1:99">
      <c r="A224" s="48" t="s">
        <v>147</v>
      </c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9"/>
      <c r="AX224" s="222" t="s">
        <v>148</v>
      </c>
      <c r="AY224" s="223"/>
      <c r="AZ224" s="223"/>
      <c r="BA224" s="223"/>
      <c r="BB224" s="223"/>
      <c r="BC224" s="223" t="s">
        <v>149</v>
      </c>
      <c r="BD224" s="223"/>
      <c r="BE224" s="223"/>
      <c r="BF224" s="223"/>
      <c r="BG224" s="223"/>
      <c r="BH224" s="223"/>
      <c r="BI224" s="223"/>
      <c r="BJ224" s="223" t="s">
        <v>62</v>
      </c>
      <c r="BK224" s="223"/>
      <c r="BL224" s="223"/>
      <c r="BM224" s="223"/>
      <c r="BN224" s="223"/>
      <c r="BO224" s="223"/>
      <c r="BP224" s="224">
        <f>BP225</f>
        <v>462100</v>
      </c>
      <c r="BQ224" s="224"/>
      <c r="BR224" s="224"/>
      <c r="BS224" s="224"/>
      <c r="BT224" s="224"/>
      <c r="BU224" s="224"/>
      <c r="BV224" s="224"/>
      <c r="BW224" s="224"/>
      <c r="BX224" s="224">
        <f t="shared" ref="BX224" si="67">BX225</f>
        <v>462100</v>
      </c>
      <c r="BY224" s="224"/>
      <c r="BZ224" s="224"/>
      <c r="CA224" s="224"/>
      <c r="CB224" s="224"/>
      <c r="CC224" s="224"/>
      <c r="CD224" s="224"/>
      <c r="CE224" s="224"/>
      <c r="CF224" s="224">
        <f t="shared" ref="CF224" si="68">CF225</f>
        <v>462100</v>
      </c>
      <c r="CG224" s="224"/>
      <c r="CH224" s="224"/>
      <c r="CI224" s="224"/>
      <c r="CJ224" s="224"/>
      <c r="CK224" s="224"/>
      <c r="CL224" s="224"/>
      <c r="CM224" s="224"/>
      <c r="CN224" s="225" t="s">
        <v>62</v>
      </c>
      <c r="CO224" s="225"/>
      <c r="CP224" s="225"/>
      <c r="CQ224" s="225"/>
      <c r="CR224" s="225"/>
      <c r="CS224" s="225"/>
      <c r="CT224" s="225"/>
      <c r="CU224" s="226"/>
    </row>
    <row r="225" spans="1:99" s="1" customFormat="1" ht="12" customHeight="1">
      <c r="A225" s="137" t="s">
        <v>116</v>
      </c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  <c r="AF225" s="137"/>
      <c r="AG225" s="137"/>
      <c r="AH225" s="137"/>
      <c r="AI225" s="137"/>
      <c r="AJ225" s="137"/>
      <c r="AK225" s="137"/>
      <c r="AL225" s="137"/>
      <c r="AM225" s="137"/>
      <c r="AN225" s="137"/>
      <c r="AO225" s="137"/>
      <c r="AP225" s="137"/>
      <c r="AQ225" s="137"/>
      <c r="AR225" s="137"/>
      <c r="AS225" s="137"/>
      <c r="AT225" s="137"/>
      <c r="AU225" s="137"/>
      <c r="AV225" s="137"/>
      <c r="AW225" s="138"/>
      <c r="AX225" s="64" t="s">
        <v>150</v>
      </c>
      <c r="AY225" s="65"/>
      <c r="AZ225" s="65"/>
      <c r="BA225" s="65"/>
      <c r="BB225" s="66"/>
      <c r="BC225" s="70" t="s">
        <v>151</v>
      </c>
      <c r="BD225" s="65"/>
      <c r="BE225" s="65"/>
      <c r="BF225" s="65"/>
      <c r="BG225" s="65"/>
      <c r="BH225" s="65"/>
      <c r="BI225" s="66"/>
      <c r="BJ225" s="70" t="s">
        <v>152</v>
      </c>
      <c r="BK225" s="65"/>
      <c r="BL225" s="65"/>
      <c r="BM225" s="65"/>
      <c r="BN225" s="65"/>
      <c r="BO225" s="66"/>
      <c r="BP225" s="162">
        <v>462100</v>
      </c>
      <c r="BQ225" s="163"/>
      <c r="BR225" s="163"/>
      <c r="BS225" s="163"/>
      <c r="BT225" s="163"/>
      <c r="BU225" s="163"/>
      <c r="BV225" s="163"/>
      <c r="BW225" s="164"/>
      <c r="BX225" s="162">
        <v>462100</v>
      </c>
      <c r="BY225" s="163"/>
      <c r="BZ225" s="163"/>
      <c r="CA225" s="163"/>
      <c r="CB225" s="163"/>
      <c r="CC225" s="163"/>
      <c r="CD225" s="163"/>
      <c r="CE225" s="164"/>
      <c r="CF225" s="162">
        <v>462100</v>
      </c>
      <c r="CG225" s="163"/>
      <c r="CH225" s="163"/>
      <c r="CI225" s="163"/>
      <c r="CJ225" s="163"/>
      <c r="CK225" s="163"/>
      <c r="CL225" s="163"/>
      <c r="CM225" s="164"/>
      <c r="CN225" s="113" t="s">
        <v>62</v>
      </c>
      <c r="CO225" s="114"/>
      <c r="CP225" s="114"/>
      <c r="CQ225" s="114"/>
      <c r="CR225" s="114"/>
      <c r="CS225" s="114"/>
      <c r="CT225" s="114"/>
      <c r="CU225" s="115"/>
    </row>
    <row r="226" spans="1:99" s="1" customFormat="1" ht="12" customHeight="1">
      <c r="A226" s="120" t="s">
        <v>425</v>
      </c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  <c r="AQ226" s="120"/>
      <c r="AR226" s="120"/>
      <c r="AS226" s="120"/>
      <c r="AT226" s="120"/>
      <c r="AU226" s="120"/>
      <c r="AV226" s="120"/>
      <c r="AW226" s="120"/>
      <c r="AX226" s="103"/>
      <c r="AY226" s="104"/>
      <c r="AZ226" s="104"/>
      <c r="BA226" s="104"/>
      <c r="BB226" s="105"/>
      <c r="BC226" s="106"/>
      <c r="BD226" s="104"/>
      <c r="BE226" s="104"/>
      <c r="BF226" s="104"/>
      <c r="BG226" s="104"/>
      <c r="BH226" s="104"/>
      <c r="BI226" s="105"/>
      <c r="BJ226" s="106"/>
      <c r="BK226" s="104"/>
      <c r="BL226" s="104"/>
      <c r="BM226" s="104"/>
      <c r="BN226" s="104"/>
      <c r="BO226" s="105"/>
      <c r="BP226" s="192"/>
      <c r="BQ226" s="193"/>
      <c r="BR226" s="193"/>
      <c r="BS226" s="193"/>
      <c r="BT226" s="193"/>
      <c r="BU226" s="193"/>
      <c r="BV226" s="193"/>
      <c r="BW226" s="194"/>
      <c r="BX226" s="192"/>
      <c r="BY226" s="193"/>
      <c r="BZ226" s="193"/>
      <c r="CA226" s="193"/>
      <c r="CB226" s="193"/>
      <c r="CC226" s="193"/>
      <c r="CD226" s="193"/>
      <c r="CE226" s="194"/>
      <c r="CF226" s="192"/>
      <c r="CG226" s="193"/>
      <c r="CH226" s="193"/>
      <c r="CI226" s="193"/>
      <c r="CJ226" s="193"/>
      <c r="CK226" s="193"/>
      <c r="CL226" s="193"/>
      <c r="CM226" s="194"/>
      <c r="CN226" s="116"/>
      <c r="CO226" s="117"/>
      <c r="CP226" s="117"/>
      <c r="CQ226" s="117"/>
      <c r="CR226" s="117"/>
      <c r="CS226" s="117"/>
      <c r="CT226" s="117"/>
      <c r="CU226" s="118"/>
    </row>
    <row r="227" spans="1:99" s="1" customFormat="1" ht="11.25" customHeight="1">
      <c r="A227" s="48" t="s">
        <v>161</v>
      </c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9"/>
      <c r="AX227" s="92" t="s">
        <v>162</v>
      </c>
      <c r="AY227" s="93"/>
      <c r="AZ227" s="93"/>
      <c r="BA227" s="93"/>
      <c r="BB227" s="93"/>
      <c r="BC227" s="93" t="s">
        <v>62</v>
      </c>
      <c r="BD227" s="93"/>
      <c r="BE227" s="93"/>
      <c r="BF227" s="93"/>
      <c r="BG227" s="93"/>
      <c r="BH227" s="93"/>
      <c r="BI227" s="93"/>
      <c r="BJ227" s="93"/>
      <c r="BK227" s="93"/>
      <c r="BL227" s="93"/>
      <c r="BM227" s="93"/>
      <c r="BN227" s="93"/>
      <c r="BO227" s="93"/>
      <c r="BP227" s="94">
        <f>BP228</f>
        <v>126900</v>
      </c>
      <c r="BQ227" s="94"/>
      <c r="BR227" s="94"/>
      <c r="BS227" s="94"/>
      <c r="BT227" s="94"/>
      <c r="BU227" s="94"/>
      <c r="BV227" s="94"/>
      <c r="BW227" s="94"/>
      <c r="BX227" s="94">
        <f t="shared" ref="BX227" si="69">BX228</f>
        <v>126900</v>
      </c>
      <c r="BY227" s="94"/>
      <c r="BZ227" s="94"/>
      <c r="CA227" s="94"/>
      <c r="CB227" s="94"/>
      <c r="CC227" s="94"/>
      <c r="CD227" s="94"/>
      <c r="CE227" s="94"/>
      <c r="CF227" s="94">
        <f t="shared" ref="CF227" si="70">CF228</f>
        <v>126900</v>
      </c>
      <c r="CG227" s="94"/>
      <c r="CH227" s="94"/>
      <c r="CI227" s="94"/>
      <c r="CJ227" s="94"/>
      <c r="CK227" s="94"/>
      <c r="CL227" s="94"/>
      <c r="CM227" s="94"/>
      <c r="CN227" s="53"/>
      <c r="CO227" s="54"/>
      <c r="CP227" s="54"/>
      <c r="CQ227" s="54"/>
      <c r="CR227" s="54"/>
      <c r="CS227" s="54"/>
      <c r="CT227" s="54"/>
      <c r="CU227" s="55"/>
    </row>
    <row r="228" spans="1:99" s="1" customFormat="1">
      <c r="A228" s="48" t="s">
        <v>163</v>
      </c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  <c r="AV228" s="48"/>
      <c r="AW228" s="49"/>
      <c r="AX228" s="50" t="s">
        <v>164</v>
      </c>
      <c r="AY228" s="51"/>
      <c r="AZ228" s="51"/>
      <c r="BA228" s="51"/>
      <c r="BB228" s="51"/>
      <c r="BC228" s="51" t="s">
        <v>165</v>
      </c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2">
        <f>BP229</f>
        <v>126900</v>
      </c>
      <c r="BQ228" s="52"/>
      <c r="BR228" s="52"/>
      <c r="BS228" s="52"/>
      <c r="BT228" s="52"/>
      <c r="BU228" s="52"/>
      <c r="BV228" s="52"/>
      <c r="BW228" s="52"/>
      <c r="BX228" s="52">
        <f t="shared" ref="BX228" si="71">BX229</f>
        <v>126900</v>
      </c>
      <c r="BY228" s="52"/>
      <c r="BZ228" s="52"/>
      <c r="CA228" s="52"/>
      <c r="CB228" s="52"/>
      <c r="CC228" s="52"/>
      <c r="CD228" s="52"/>
      <c r="CE228" s="52"/>
      <c r="CF228" s="52">
        <f t="shared" ref="CF228" si="72">CF229</f>
        <v>126900</v>
      </c>
      <c r="CG228" s="52"/>
      <c r="CH228" s="52"/>
      <c r="CI228" s="52"/>
      <c r="CJ228" s="52"/>
      <c r="CK228" s="52"/>
      <c r="CL228" s="52"/>
      <c r="CM228" s="52"/>
      <c r="CN228" s="53"/>
      <c r="CO228" s="54"/>
      <c r="CP228" s="54"/>
      <c r="CQ228" s="54"/>
      <c r="CR228" s="54"/>
      <c r="CS228" s="54"/>
      <c r="CT228" s="54"/>
      <c r="CU228" s="55"/>
    </row>
    <row r="229" spans="1:99" s="1" customFormat="1" ht="12" customHeight="1">
      <c r="A229" s="56" t="s">
        <v>172</v>
      </c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127" t="s">
        <v>170</v>
      </c>
      <c r="AY229" s="68"/>
      <c r="AZ229" s="68"/>
      <c r="BA229" s="68"/>
      <c r="BB229" s="69"/>
      <c r="BC229" s="58" t="s">
        <v>165</v>
      </c>
      <c r="BD229" s="58"/>
      <c r="BE229" s="58"/>
      <c r="BF229" s="58"/>
      <c r="BG229" s="58"/>
      <c r="BH229" s="58"/>
      <c r="BI229" s="58"/>
      <c r="BJ229" s="67" t="s">
        <v>174</v>
      </c>
      <c r="BK229" s="68"/>
      <c r="BL229" s="68"/>
      <c r="BM229" s="68"/>
      <c r="BN229" s="68"/>
      <c r="BO229" s="69"/>
      <c r="BP229" s="189">
        <v>126900</v>
      </c>
      <c r="BQ229" s="190"/>
      <c r="BR229" s="190"/>
      <c r="BS229" s="190"/>
      <c r="BT229" s="190"/>
      <c r="BU229" s="190"/>
      <c r="BV229" s="190"/>
      <c r="BW229" s="191"/>
      <c r="BX229" s="189">
        <v>126900</v>
      </c>
      <c r="BY229" s="190"/>
      <c r="BZ229" s="190"/>
      <c r="CA229" s="190"/>
      <c r="CB229" s="190"/>
      <c r="CC229" s="190"/>
      <c r="CD229" s="190"/>
      <c r="CE229" s="191"/>
      <c r="CF229" s="189">
        <v>126900</v>
      </c>
      <c r="CG229" s="190"/>
      <c r="CH229" s="190"/>
      <c r="CI229" s="190"/>
      <c r="CJ229" s="190"/>
      <c r="CK229" s="190"/>
      <c r="CL229" s="190"/>
      <c r="CM229" s="191"/>
      <c r="CN229" s="61"/>
      <c r="CO229" s="62"/>
      <c r="CP229" s="62"/>
      <c r="CQ229" s="62"/>
      <c r="CR229" s="62"/>
      <c r="CS229" s="62"/>
      <c r="CT229" s="62"/>
      <c r="CU229" s="63"/>
    </row>
    <row r="230" spans="1:99" ht="32.25" customHeight="1">
      <c r="A230" s="80" t="s">
        <v>442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80"/>
      <c r="AO230" s="80"/>
      <c r="AP230" s="80"/>
      <c r="AQ230" s="80"/>
      <c r="AR230" s="80"/>
      <c r="AS230" s="80"/>
      <c r="AT230" s="80"/>
      <c r="AU230" s="80"/>
      <c r="AV230" s="80"/>
      <c r="AW230" s="80"/>
      <c r="AX230" s="81"/>
      <c r="AY230" s="82"/>
      <c r="AZ230" s="82"/>
      <c r="BA230" s="82"/>
      <c r="BB230" s="83"/>
      <c r="BC230" s="84"/>
      <c r="BD230" s="84"/>
      <c r="BE230" s="84"/>
      <c r="BF230" s="84"/>
      <c r="BG230" s="84"/>
      <c r="BH230" s="84"/>
      <c r="BI230" s="84"/>
      <c r="BJ230" s="85"/>
      <c r="BK230" s="82"/>
      <c r="BL230" s="82"/>
      <c r="BM230" s="82"/>
      <c r="BN230" s="82"/>
      <c r="BO230" s="83"/>
      <c r="BP230" s="86">
        <f>BP231</f>
        <v>0</v>
      </c>
      <c r="BQ230" s="87"/>
      <c r="BR230" s="87"/>
      <c r="BS230" s="87"/>
      <c r="BT230" s="87"/>
      <c r="BU230" s="87"/>
      <c r="BV230" s="87"/>
      <c r="BW230" s="88"/>
      <c r="BX230" s="86">
        <f t="shared" ref="BX230" si="73">BX231</f>
        <v>0</v>
      </c>
      <c r="BY230" s="87"/>
      <c r="BZ230" s="87"/>
      <c r="CA230" s="87"/>
      <c r="CB230" s="87"/>
      <c r="CC230" s="87"/>
      <c r="CD230" s="87"/>
      <c r="CE230" s="88"/>
      <c r="CF230" s="86">
        <f t="shared" ref="CF230" si="74">CF231</f>
        <v>0</v>
      </c>
      <c r="CG230" s="87"/>
      <c r="CH230" s="87"/>
      <c r="CI230" s="87"/>
      <c r="CJ230" s="87"/>
      <c r="CK230" s="87"/>
      <c r="CL230" s="87"/>
      <c r="CM230" s="88"/>
      <c r="CN230" s="89"/>
      <c r="CO230" s="90"/>
      <c r="CP230" s="90"/>
      <c r="CQ230" s="90"/>
      <c r="CR230" s="90"/>
      <c r="CS230" s="90"/>
      <c r="CT230" s="90"/>
      <c r="CU230" s="91"/>
    </row>
    <row r="231" spans="1:99" ht="26.25" customHeight="1">
      <c r="A231" s="180" t="s">
        <v>412</v>
      </c>
      <c r="B231" s="180"/>
      <c r="C231" s="180"/>
      <c r="D231" s="180"/>
      <c r="E231" s="180"/>
      <c r="F231" s="180"/>
      <c r="G231" s="180"/>
      <c r="H231" s="180"/>
      <c r="I231" s="180"/>
      <c r="J231" s="180"/>
      <c r="K231" s="180"/>
      <c r="L231" s="180"/>
      <c r="M231" s="180"/>
      <c r="N231" s="180"/>
      <c r="O231" s="180"/>
      <c r="P231" s="180"/>
      <c r="Q231" s="180"/>
      <c r="R231" s="180"/>
      <c r="S231" s="180"/>
      <c r="T231" s="180"/>
      <c r="U231" s="180"/>
      <c r="V231" s="180"/>
      <c r="W231" s="180"/>
      <c r="X231" s="180"/>
      <c r="Y231" s="180"/>
      <c r="Z231" s="180"/>
      <c r="AA231" s="180"/>
      <c r="AB231" s="180"/>
      <c r="AC231" s="180"/>
      <c r="AD231" s="180"/>
      <c r="AE231" s="180"/>
      <c r="AF231" s="180"/>
      <c r="AG231" s="180"/>
      <c r="AH231" s="180"/>
      <c r="AI231" s="180"/>
      <c r="AJ231" s="180"/>
      <c r="AK231" s="180"/>
      <c r="AL231" s="180"/>
      <c r="AM231" s="180"/>
      <c r="AN231" s="180"/>
      <c r="AO231" s="180"/>
      <c r="AP231" s="180"/>
      <c r="AQ231" s="180"/>
      <c r="AR231" s="180"/>
      <c r="AS231" s="180"/>
      <c r="AT231" s="180"/>
      <c r="AU231" s="180"/>
      <c r="AV231" s="180"/>
      <c r="AW231" s="181"/>
      <c r="AX231" s="92" t="s">
        <v>413</v>
      </c>
      <c r="AY231" s="93"/>
      <c r="AZ231" s="93"/>
      <c r="BA231" s="93"/>
      <c r="BB231" s="93"/>
      <c r="BC231" s="98" t="s">
        <v>414</v>
      </c>
      <c r="BD231" s="99"/>
      <c r="BE231" s="99"/>
      <c r="BF231" s="99"/>
      <c r="BG231" s="99"/>
      <c r="BH231" s="99"/>
      <c r="BI231" s="100"/>
      <c r="BJ231" s="93" t="s">
        <v>62</v>
      </c>
      <c r="BK231" s="93"/>
      <c r="BL231" s="93"/>
      <c r="BM231" s="93"/>
      <c r="BN231" s="93"/>
      <c r="BO231" s="93"/>
      <c r="BP231" s="94">
        <f>BP232</f>
        <v>0</v>
      </c>
      <c r="BQ231" s="94"/>
      <c r="BR231" s="94"/>
      <c r="BS231" s="94"/>
      <c r="BT231" s="94"/>
      <c r="BU231" s="94"/>
      <c r="BV231" s="94"/>
      <c r="BW231" s="94"/>
      <c r="BX231" s="94">
        <f t="shared" ref="BX231" si="75">BX232</f>
        <v>0</v>
      </c>
      <c r="BY231" s="94"/>
      <c r="BZ231" s="94"/>
      <c r="CA231" s="94"/>
      <c r="CB231" s="94"/>
      <c r="CC231" s="94"/>
      <c r="CD231" s="94"/>
      <c r="CE231" s="94"/>
      <c r="CF231" s="94">
        <f t="shared" ref="CF231" si="76">CF232</f>
        <v>0</v>
      </c>
      <c r="CG231" s="94"/>
      <c r="CH231" s="94"/>
      <c r="CI231" s="94"/>
      <c r="CJ231" s="94"/>
      <c r="CK231" s="94"/>
      <c r="CL231" s="94"/>
      <c r="CM231" s="94"/>
      <c r="CN231" s="141"/>
      <c r="CO231" s="141"/>
      <c r="CP231" s="141"/>
      <c r="CQ231" s="141"/>
      <c r="CR231" s="141"/>
      <c r="CS231" s="141"/>
      <c r="CT231" s="141"/>
      <c r="CU231" s="141"/>
    </row>
    <row r="232" spans="1:99">
      <c r="A232" s="182" t="s">
        <v>415</v>
      </c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2"/>
      <c r="AT232" s="182"/>
      <c r="AU232" s="182"/>
      <c r="AV232" s="182"/>
      <c r="AW232" s="183"/>
      <c r="AX232" s="64" t="s">
        <v>416</v>
      </c>
      <c r="AY232" s="65"/>
      <c r="AZ232" s="65"/>
      <c r="BA232" s="65"/>
      <c r="BB232" s="66"/>
      <c r="BC232" s="70" t="s">
        <v>414</v>
      </c>
      <c r="BD232" s="65"/>
      <c r="BE232" s="65"/>
      <c r="BF232" s="65"/>
      <c r="BG232" s="65"/>
      <c r="BH232" s="65"/>
      <c r="BI232" s="66"/>
      <c r="BJ232" s="70" t="s">
        <v>177</v>
      </c>
      <c r="BK232" s="65"/>
      <c r="BL232" s="65"/>
      <c r="BM232" s="65"/>
      <c r="BN232" s="65"/>
      <c r="BO232" s="66"/>
      <c r="BP232" s="74"/>
      <c r="BQ232" s="75"/>
      <c r="BR232" s="75"/>
      <c r="BS232" s="75"/>
      <c r="BT232" s="75"/>
      <c r="BU232" s="75"/>
      <c r="BV232" s="75"/>
      <c r="BW232" s="76"/>
      <c r="BX232" s="74"/>
      <c r="BY232" s="75"/>
      <c r="BZ232" s="75"/>
      <c r="CA232" s="75"/>
      <c r="CB232" s="75"/>
      <c r="CC232" s="75"/>
      <c r="CD232" s="75"/>
      <c r="CE232" s="76"/>
      <c r="CF232" s="74"/>
      <c r="CG232" s="75"/>
      <c r="CH232" s="75"/>
      <c r="CI232" s="75"/>
      <c r="CJ232" s="75"/>
      <c r="CK232" s="75"/>
      <c r="CL232" s="75"/>
      <c r="CM232" s="76"/>
      <c r="CN232" s="113"/>
      <c r="CO232" s="114"/>
      <c r="CP232" s="114"/>
      <c r="CQ232" s="114"/>
      <c r="CR232" s="114"/>
      <c r="CS232" s="114"/>
      <c r="CT232" s="114"/>
      <c r="CU232" s="115"/>
    </row>
    <row r="233" spans="1:99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  <c r="AH233" s="184"/>
      <c r="AI233" s="184"/>
      <c r="AJ233" s="184"/>
      <c r="AK233" s="184"/>
      <c r="AL233" s="184"/>
      <c r="AM233" s="184"/>
      <c r="AN233" s="184"/>
      <c r="AO233" s="184"/>
      <c r="AP233" s="184"/>
      <c r="AQ233" s="184"/>
      <c r="AR233" s="184"/>
      <c r="AS233" s="184"/>
      <c r="AT233" s="184"/>
      <c r="AU233" s="184"/>
      <c r="AV233" s="184"/>
      <c r="AW233" s="185"/>
      <c r="AX233" s="103"/>
      <c r="AY233" s="104"/>
      <c r="AZ233" s="104"/>
      <c r="BA233" s="104"/>
      <c r="BB233" s="105"/>
      <c r="BC233" s="106"/>
      <c r="BD233" s="104"/>
      <c r="BE233" s="104"/>
      <c r="BF233" s="104"/>
      <c r="BG233" s="104"/>
      <c r="BH233" s="104"/>
      <c r="BI233" s="105"/>
      <c r="BJ233" s="106"/>
      <c r="BK233" s="104"/>
      <c r="BL233" s="104"/>
      <c r="BM233" s="104"/>
      <c r="BN233" s="104"/>
      <c r="BO233" s="105"/>
      <c r="BP233" s="186"/>
      <c r="BQ233" s="187"/>
      <c r="BR233" s="187"/>
      <c r="BS233" s="187"/>
      <c r="BT233" s="187"/>
      <c r="BU233" s="187"/>
      <c r="BV233" s="187"/>
      <c r="BW233" s="188"/>
      <c r="BX233" s="186"/>
      <c r="BY233" s="187"/>
      <c r="BZ233" s="187"/>
      <c r="CA233" s="187"/>
      <c r="CB233" s="187"/>
      <c r="CC233" s="187"/>
      <c r="CD233" s="187"/>
      <c r="CE233" s="188"/>
      <c r="CF233" s="186"/>
      <c r="CG233" s="187"/>
      <c r="CH233" s="187"/>
      <c r="CI233" s="187"/>
      <c r="CJ233" s="187"/>
      <c r="CK233" s="187"/>
      <c r="CL233" s="187"/>
      <c r="CM233" s="188"/>
      <c r="CN233" s="116"/>
      <c r="CO233" s="117"/>
      <c r="CP233" s="117"/>
      <c r="CQ233" s="117"/>
      <c r="CR233" s="117"/>
      <c r="CS233" s="117"/>
      <c r="CT233" s="117"/>
      <c r="CU233" s="118"/>
    </row>
    <row r="234" spans="1:99" ht="32.25" customHeight="1">
      <c r="A234" s="80" t="s">
        <v>444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80"/>
      <c r="AP234" s="80"/>
      <c r="AQ234" s="80"/>
      <c r="AR234" s="80"/>
      <c r="AS234" s="80"/>
      <c r="AT234" s="80"/>
      <c r="AU234" s="80"/>
      <c r="AV234" s="80"/>
      <c r="AW234" s="80"/>
      <c r="AX234" s="81"/>
      <c r="AY234" s="82"/>
      <c r="AZ234" s="82"/>
      <c r="BA234" s="82"/>
      <c r="BB234" s="83"/>
      <c r="BC234" s="84"/>
      <c r="BD234" s="84"/>
      <c r="BE234" s="84"/>
      <c r="BF234" s="84"/>
      <c r="BG234" s="84"/>
      <c r="BH234" s="84"/>
      <c r="BI234" s="84"/>
      <c r="BJ234" s="85"/>
      <c r="BK234" s="82"/>
      <c r="BL234" s="82"/>
      <c r="BM234" s="82"/>
      <c r="BN234" s="82"/>
      <c r="BO234" s="83"/>
      <c r="BP234" s="86">
        <f>BP235</f>
        <v>0</v>
      </c>
      <c r="BQ234" s="87"/>
      <c r="BR234" s="87"/>
      <c r="BS234" s="87"/>
      <c r="BT234" s="87"/>
      <c r="BU234" s="87"/>
      <c r="BV234" s="87"/>
      <c r="BW234" s="88"/>
      <c r="BX234" s="86">
        <f t="shared" ref="BX234:BX235" si="77">BX235</f>
        <v>0</v>
      </c>
      <c r="BY234" s="87"/>
      <c r="BZ234" s="87"/>
      <c r="CA234" s="87"/>
      <c r="CB234" s="87"/>
      <c r="CC234" s="87"/>
      <c r="CD234" s="87"/>
      <c r="CE234" s="88"/>
      <c r="CF234" s="86">
        <f t="shared" ref="CF234:CF235" si="78">CF235</f>
        <v>0</v>
      </c>
      <c r="CG234" s="87"/>
      <c r="CH234" s="87"/>
      <c r="CI234" s="87"/>
      <c r="CJ234" s="87"/>
      <c r="CK234" s="87"/>
      <c r="CL234" s="87"/>
      <c r="CM234" s="88"/>
      <c r="CN234" s="89"/>
      <c r="CO234" s="90"/>
      <c r="CP234" s="90"/>
      <c r="CQ234" s="90"/>
      <c r="CR234" s="90"/>
      <c r="CS234" s="90"/>
      <c r="CT234" s="90"/>
      <c r="CU234" s="91"/>
    </row>
    <row r="235" spans="1:99" ht="26.25" customHeight="1">
      <c r="A235" s="180" t="s">
        <v>412</v>
      </c>
      <c r="B235" s="180"/>
      <c r="C235" s="180"/>
      <c r="D235" s="180"/>
      <c r="E235" s="180"/>
      <c r="F235" s="180"/>
      <c r="G235" s="180"/>
      <c r="H235" s="180"/>
      <c r="I235" s="180"/>
      <c r="J235" s="180"/>
      <c r="K235" s="180"/>
      <c r="L235" s="180"/>
      <c r="M235" s="180"/>
      <c r="N235" s="180"/>
      <c r="O235" s="180"/>
      <c r="P235" s="180"/>
      <c r="Q235" s="180"/>
      <c r="R235" s="180"/>
      <c r="S235" s="180"/>
      <c r="T235" s="180"/>
      <c r="U235" s="180"/>
      <c r="V235" s="180"/>
      <c r="W235" s="180"/>
      <c r="X235" s="180"/>
      <c r="Y235" s="180"/>
      <c r="Z235" s="180"/>
      <c r="AA235" s="180"/>
      <c r="AB235" s="180"/>
      <c r="AC235" s="180"/>
      <c r="AD235" s="180"/>
      <c r="AE235" s="180"/>
      <c r="AF235" s="180"/>
      <c r="AG235" s="180"/>
      <c r="AH235" s="180"/>
      <c r="AI235" s="180"/>
      <c r="AJ235" s="180"/>
      <c r="AK235" s="180"/>
      <c r="AL235" s="180"/>
      <c r="AM235" s="180"/>
      <c r="AN235" s="180"/>
      <c r="AO235" s="180"/>
      <c r="AP235" s="180"/>
      <c r="AQ235" s="180"/>
      <c r="AR235" s="180"/>
      <c r="AS235" s="180"/>
      <c r="AT235" s="180"/>
      <c r="AU235" s="180"/>
      <c r="AV235" s="180"/>
      <c r="AW235" s="181"/>
      <c r="AX235" s="92" t="s">
        <v>413</v>
      </c>
      <c r="AY235" s="93"/>
      <c r="AZ235" s="93"/>
      <c r="BA235" s="93"/>
      <c r="BB235" s="93"/>
      <c r="BC235" s="98" t="s">
        <v>414</v>
      </c>
      <c r="BD235" s="99"/>
      <c r="BE235" s="99"/>
      <c r="BF235" s="99"/>
      <c r="BG235" s="99"/>
      <c r="BH235" s="99"/>
      <c r="BI235" s="100"/>
      <c r="BJ235" s="93" t="s">
        <v>62</v>
      </c>
      <c r="BK235" s="93"/>
      <c r="BL235" s="93"/>
      <c r="BM235" s="93"/>
      <c r="BN235" s="93"/>
      <c r="BO235" s="93"/>
      <c r="BP235" s="94">
        <f>BP236</f>
        <v>0</v>
      </c>
      <c r="BQ235" s="94"/>
      <c r="BR235" s="94"/>
      <c r="BS235" s="94"/>
      <c r="BT235" s="94"/>
      <c r="BU235" s="94"/>
      <c r="BV235" s="94"/>
      <c r="BW235" s="94"/>
      <c r="BX235" s="94">
        <f t="shared" si="77"/>
        <v>0</v>
      </c>
      <c r="BY235" s="94"/>
      <c r="BZ235" s="94"/>
      <c r="CA235" s="94"/>
      <c r="CB235" s="94"/>
      <c r="CC235" s="94"/>
      <c r="CD235" s="94"/>
      <c r="CE235" s="94"/>
      <c r="CF235" s="94">
        <f t="shared" si="78"/>
        <v>0</v>
      </c>
      <c r="CG235" s="94"/>
      <c r="CH235" s="94"/>
      <c r="CI235" s="94"/>
      <c r="CJ235" s="94"/>
      <c r="CK235" s="94"/>
      <c r="CL235" s="94"/>
      <c r="CM235" s="94"/>
      <c r="CN235" s="141"/>
      <c r="CO235" s="141"/>
      <c r="CP235" s="141"/>
      <c r="CQ235" s="141"/>
      <c r="CR235" s="141"/>
      <c r="CS235" s="141"/>
      <c r="CT235" s="141"/>
      <c r="CU235" s="141"/>
    </row>
    <row r="236" spans="1:99">
      <c r="A236" s="182" t="s">
        <v>415</v>
      </c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  <c r="AC236" s="182"/>
      <c r="AD236" s="182"/>
      <c r="AE236" s="182"/>
      <c r="AF236" s="182"/>
      <c r="AG236" s="182"/>
      <c r="AH236" s="182"/>
      <c r="AI236" s="182"/>
      <c r="AJ236" s="182"/>
      <c r="AK236" s="182"/>
      <c r="AL236" s="182"/>
      <c r="AM236" s="182"/>
      <c r="AN236" s="182"/>
      <c r="AO236" s="182"/>
      <c r="AP236" s="182"/>
      <c r="AQ236" s="182"/>
      <c r="AR236" s="182"/>
      <c r="AS236" s="182"/>
      <c r="AT236" s="182"/>
      <c r="AU236" s="182"/>
      <c r="AV236" s="182"/>
      <c r="AW236" s="183"/>
      <c r="AX236" s="64" t="s">
        <v>416</v>
      </c>
      <c r="AY236" s="65"/>
      <c r="AZ236" s="65"/>
      <c r="BA236" s="65"/>
      <c r="BB236" s="66"/>
      <c r="BC236" s="70" t="s">
        <v>414</v>
      </c>
      <c r="BD236" s="65"/>
      <c r="BE236" s="65"/>
      <c r="BF236" s="65"/>
      <c r="BG236" s="65"/>
      <c r="BH236" s="65"/>
      <c r="BI236" s="66"/>
      <c r="BJ236" s="70" t="s">
        <v>177</v>
      </c>
      <c r="BK236" s="65"/>
      <c r="BL236" s="65"/>
      <c r="BM236" s="65"/>
      <c r="BN236" s="65"/>
      <c r="BO236" s="66"/>
      <c r="BP236" s="74"/>
      <c r="BQ236" s="75"/>
      <c r="BR236" s="75"/>
      <c r="BS236" s="75"/>
      <c r="BT236" s="75"/>
      <c r="BU236" s="75"/>
      <c r="BV236" s="75"/>
      <c r="BW236" s="76"/>
      <c r="BX236" s="74"/>
      <c r="BY236" s="75"/>
      <c r="BZ236" s="75"/>
      <c r="CA236" s="75"/>
      <c r="CB236" s="75"/>
      <c r="CC236" s="75"/>
      <c r="CD236" s="75"/>
      <c r="CE236" s="76"/>
      <c r="CF236" s="74"/>
      <c r="CG236" s="75"/>
      <c r="CH236" s="75"/>
      <c r="CI236" s="75"/>
      <c r="CJ236" s="75"/>
      <c r="CK236" s="75"/>
      <c r="CL236" s="75"/>
      <c r="CM236" s="76"/>
      <c r="CN236" s="113"/>
      <c r="CO236" s="114"/>
      <c r="CP236" s="114"/>
      <c r="CQ236" s="114"/>
      <c r="CR236" s="114"/>
      <c r="CS236" s="114"/>
      <c r="CT236" s="114"/>
      <c r="CU236" s="115"/>
    </row>
    <row r="237" spans="1:99">
      <c r="A237" s="184"/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  <c r="AH237" s="184"/>
      <c r="AI237" s="184"/>
      <c r="AJ237" s="184"/>
      <c r="AK237" s="184"/>
      <c r="AL237" s="184"/>
      <c r="AM237" s="184"/>
      <c r="AN237" s="184"/>
      <c r="AO237" s="184"/>
      <c r="AP237" s="184"/>
      <c r="AQ237" s="184"/>
      <c r="AR237" s="184"/>
      <c r="AS237" s="184"/>
      <c r="AT237" s="184"/>
      <c r="AU237" s="184"/>
      <c r="AV237" s="184"/>
      <c r="AW237" s="185"/>
      <c r="AX237" s="103"/>
      <c r="AY237" s="104"/>
      <c r="AZ237" s="104"/>
      <c r="BA237" s="104"/>
      <c r="BB237" s="105"/>
      <c r="BC237" s="106"/>
      <c r="BD237" s="104"/>
      <c r="BE237" s="104"/>
      <c r="BF237" s="104"/>
      <c r="BG237" s="104"/>
      <c r="BH237" s="104"/>
      <c r="BI237" s="105"/>
      <c r="BJ237" s="106"/>
      <c r="BK237" s="104"/>
      <c r="BL237" s="104"/>
      <c r="BM237" s="104"/>
      <c r="BN237" s="104"/>
      <c r="BO237" s="105"/>
      <c r="BP237" s="186"/>
      <c r="BQ237" s="187"/>
      <c r="BR237" s="187"/>
      <c r="BS237" s="187"/>
      <c r="BT237" s="187"/>
      <c r="BU237" s="187"/>
      <c r="BV237" s="187"/>
      <c r="BW237" s="188"/>
      <c r="BX237" s="186"/>
      <c r="BY237" s="187"/>
      <c r="BZ237" s="187"/>
      <c r="CA237" s="187"/>
      <c r="CB237" s="187"/>
      <c r="CC237" s="187"/>
      <c r="CD237" s="187"/>
      <c r="CE237" s="188"/>
      <c r="CF237" s="186"/>
      <c r="CG237" s="187"/>
      <c r="CH237" s="187"/>
      <c r="CI237" s="187"/>
      <c r="CJ237" s="187"/>
      <c r="CK237" s="187"/>
      <c r="CL237" s="187"/>
      <c r="CM237" s="188"/>
      <c r="CN237" s="116"/>
      <c r="CO237" s="117"/>
      <c r="CP237" s="117"/>
      <c r="CQ237" s="117"/>
      <c r="CR237" s="117"/>
      <c r="CS237" s="117"/>
      <c r="CT237" s="117"/>
      <c r="CU237" s="118"/>
    </row>
    <row r="238" spans="1:99" ht="32.25" customHeight="1">
      <c r="A238" s="80" t="s">
        <v>441</v>
      </c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0"/>
      <c r="AN238" s="80"/>
      <c r="AO238" s="80"/>
      <c r="AP238" s="80"/>
      <c r="AQ238" s="80"/>
      <c r="AR238" s="80"/>
      <c r="AS238" s="80"/>
      <c r="AT238" s="80"/>
      <c r="AU238" s="80"/>
      <c r="AV238" s="80"/>
      <c r="AW238" s="80"/>
      <c r="AX238" s="81"/>
      <c r="AY238" s="82"/>
      <c r="AZ238" s="82"/>
      <c r="BA238" s="82"/>
      <c r="BB238" s="83"/>
      <c r="BC238" s="84"/>
      <c r="BD238" s="84"/>
      <c r="BE238" s="84"/>
      <c r="BF238" s="84"/>
      <c r="BG238" s="84"/>
      <c r="BH238" s="84"/>
      <c r="BI238" s="84"/>
      <c r="BJ238" s="85"/>
      <c r="BK238" s="82"/>
      <c r="BL238" s="82"/>
      <c r="BM238" s="82"/>
      <c r="BN238" s="82"/>
      <c r="BO238" s="83"/>
      <c r="BP238" s="86">
        <f>BP239</f>
        <v>175000</v>
      </c>
      <c r="BQ238" s="87"/>
      <c r="BR238" s="87"/>
      <c r="BS238" s="87"/>
      <c r="BT238" s="87"/>
      <c r="BU238" s="87"/>
      <c r="BV238" s="87"/>
      <c r="BW238" s="88"/>
      <c r="BX238" s="86">
        <f t="shared" ref="BX238" si="79">BX239</f>
        <v>0</v>
      </c>
      <c r="BY238" s="87"/>
      <c r="BZ238" s="87"/>
      <c r="CA238" s="87"/>
      <c r="CB238" s="87"/>
      <c r="CC238" s="87"/>
      <c r="CD238" s="87"/>
      <c r="CE238" s="88"/>
      <c r="CF238" s="86">
        <f t="shared" ref="CF238" si="80">CF239</f>
        <v>0</v>
      </c>
      <c r="CG238" s="87"/>
      <c r="CH238" s="87"/>
      <c r="CI238" s="87"/>
      <c r="CJ238" s="87"/>
      <c r="CK238" s="87"/>
      <c r="CL238" s="87"/>
      <c r="CM238" s="88"/>
      <c r="CN238" s="89"/>
      <c r="CO238" s="90"/>
      <c r="CP238" s="90"/>
      <c r="CQ238" s="90"/>
      <c r="CR238" s="90"/>
      <c r="CS238" s="90"/>
      <c r="CT238" s="90"/>
      <c r="CU238" s="91"/>
    </row>
    <row r="239" spans="1:99" ht="26.25" customHeight="1">
      <c r="A239" s="180" t="s">
        <v>412</v>
      </c>
      <c r="B239" s="180"/>
      <c r="C239" s="180"/>
      <c r="D239" s="180"/>
      <c r="E239" s="180"/>
      <c r="F239" s="180"/>
      <c r="G239" s="180"/>
      <c r="H239" s="180"/>
      <c r="I239" s="180"/>
      <c r="J239" s="180"/>
      <c r="K239" s="180"/>
      <c r="L239" s="180"/>
      <c r="M239" s="180"/>
      <c r="N239" s="180"/>
      <c r="O239" s="180"/>
      <c r="P239" s="180"/>
      <c r="Q239" s="180"/>
      <c r="R239" s="180"/>
      <c r="S239" s="180"/>
      <c r="T239" s="180"/>
      <c r="U239" s="180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0"/>
      <c r="AK239" s="180"/>
      <c r="AL239" s="180"/>
      <c r="AM239" s="180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1"/>
      <c r="AX239" s="92" t="s">
        <v>413</v>
      </c>
      <c r="AY239" s="93"/>
      <c r="AZ239" s="93"/>
      <c r="BA239" s="93"/>
      <c r="BB239" s="93"/>
      <c r="BC239" s="98" t="s">
        <v>414</v>
      </c>
      <c r="BD239" s="99"/>
      <c r="BE239" s="99"/>
      <c r="BF239" s="99"/>
      <c r="BG239" s="99"/>
      <c r="BH239" s="99"/>
      <c r="BI239" s="100"/>
      <c r="BJ239" s="93" t="s">
        <v>62</v>
      </c>
      <c r="BK239" s="93"/>
      <c r="BL239" s="93"/>
      <c r="BM239" s="93"/>
      <c r="BN239" s="93"/>
      <c r="BO239" s="93"/>
      <c r="BP239" s="94">
        <f>BP240</f>
        <v>175000</v>
      </c>
      <c r="BQ239" s="94"/>
      <c r="BR239" s="94"/>
      <c r="BS239" s="94"/>
      <c r="BT239" s="94"/>
      <c r="BU239" s="94"/>
      <c r="BV239" s="94"/>
      <c r="BW239" s="94"/>
      <c r="BX239" s="94">
        <f t="shared" ref="BX239" si="81">BX240</f>
        <v>0</v>
      </c>
      <c r="BY239" s="94"/>
      <c r="BZ239" s="94"/>
      <c r="CA239" s="94"/>
      <c r="CB239" s="94"/>
      <c r="CC239" s="94"/>
      <c r="CD239" s="94"/>
      <c r="CE239" s="94"/>
      <c r="CF239" s="94">
        <f t="shared" ref="CF239" si="82">CF240</f>
        <v>0</v>
      </c>
      <c r="CG239" s="94"/>
      <c r="CH239" s="94"/>
      <c r="CI239" s="94"/>
      <c r="CJ239" s="94"/>
      <c r="CK239" s="94"/>
      <c r="CL239" s="94"/>
      <c r="CM239" s="94"/>
      <c r="CN239" s="141"/>
      <c r="CO239" s="141"/>
      <c r="CP239" s="141"/>
      <c r="CQ239" s="141"/>
      <c r="CR239" s="141"/>
      <c r="CS239" s="141"/>
      <c r="CT239" s="141"/>
      <c r="CU239" s="141"/>
    </row>
    <row r="240" spans="1:99">
      <c r="A240" s="182" t="s">
        <v>417</v>
      </c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  <c r="AC240" s="182"/>
      <c r="AD240" s="182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182"/>
      <c r="AT240" s="182"/>
      <c r="AU240" s="182"/>
      <c r="AV240" s="182"/>
      <c r="AW240" s="183"/>
      <c r="AX240" s="64" t="s">
        <v>416</v>
      </c>
      <c r="AY240" s="65"/>
      <c r="AZ240" s="65"/>
      <c r="BA240" s="65"/>
      <c r="BB240" s="66"/>
      <c r="BC240" s="70" t="s">
        <v>414</v>
      </c>
      <c r="BD240" s="65"/>
      <c r="BE240" s="65"/>
      <c r="BF240" s="65"/>
      <c r="BG240" s="65"/>
      <c r="BH240" s="65"/>
      <c r="BI240" s="66"/>
      <c r="BJ240" s="70" t="s">
        <v>177</v>
      </c>
      <c r="BK240" s="65"/>
      <c r="BL240" s="65"/>
      <c r="BM240" s="65"/>
      <c r="BN240" s="65"/>
      <c r="BO240" s="66"/>
      <c r="BP240" s="162">
        <v>175000</v>
      </c>
      <c r="BQ240" s="163"/>
      <c r="BR240" s="163"/>
      <c r="BS240" s="163"/>
      <c r="BT240" s="163"/>
      <c r="BU240" s="163"/>
      <c r="BV240" s="163"/>
      <c r="BW240" s="164"/>
      <c r="BX240" s="74">
        <v>0</v>
      </c>
      <c r="BY240" s="75"/>
      <c r="BZ240" s="75"/>
      <c r="CA240" s="75"/>
      <c r="CB240" s="75"/>
      <c r="CC240" s="75"/>
      <c r="CD240" s="75"/>
      <c r="CE240" s="76"/>
      <c r="CF240" s="74">
        <v>0</v>
      </c>
      <c r="CG240" s="75"/>
      <c r="CH240" s="75"/>
      <c r="CI240" s="75"/>
      <c r="CJ240" s="75"/>
      <c r="CK240" s="75"/>
      <c r="CL240" s="75"/>
      <c r="CM240" s="76"/>
      <c r="CN240" s="113"/>
      <c r="CO240" s="114"/>
      <c r="CP240" s="114"/>
      <c r="CQ240" s="114"/>
      <c r="CR240" s="114"/>
      <c r="CS240" s="114"/>
      <c r="CT240" s="114"/>
      <c r="CU240" s="115"/>
    </row>
    <row r="241" spans="1:99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  <c r="AH241" s="184"/>
      <c r="AI241" s="184"/>
      <c r="AJ241" s="184"/>
      <c r="AK241" s="184"/>
      <c r="AL241" s="184"/>
      <c r="AM241" s="184"/>
      <c r="AN241" s="184"/>
      <c r="AO241" s="184"/>
      <c r="AP241" s="184"/>
      <c r="AQ241" s="184"/>
      <c r="AR241" s="184"/>
      <c r="AS241" s="184"/>
      <c r="AT241" s="184"/>
      <c r="AU241" s="184"/>
      <c r="AV241" s="184"/>
      <c r="AW241" s="185"/>
      <c r="AX241" s="103"/>
      <c r="AY241" s="104"/>
      <c r="AZ241" s="104"/>
      <c r="BA241" s="104"/>
      <c r="BB241" s="105"/>
      <c r="BC241" s="106"/>
      <c r="BD241" s="104"/>
      <c r="BE241" s="104"/>
      <c r="BF241" s="104"/>
      <c r="BG241" s="104"/>
      <c r="BH241" s="104"/>
      <c r="BI241" s="105"/>
      <c r="BJ241" s="106"/>
      <c r="BK241" s="104"/>
      <c r="BL241" s="104"/>
      <c r="BM241" s="104"/>
      <c r="BN241" s="104"/>
      <c r="BO241" s="105"/>
      <c r="BP241" s="192"/>
      <c r="BQ241" s="193"/>
      <c r="BR241" s="193"/>
      <c r="BS241" s="193"/>
      <c r="BT241" s="193"/>
      <c r="BU241" s="193"/>
      <c r="BV241" s="193"/>
      <c r="BW241" s="194"/>
      <c r="BX241" s="186"/>
      <c r="BY241" s="187"/>
      <c r="BZ241" s="187"/>
      <c r="CA241" s="187"/>
      <c r="CB241" s="187"/>
      <c r="CC241" s="187"/>
      <c r="CD241" s="187"/>
      <c r="CE241" s="188"/>
      <c r="CF241" s="186"/>
      <c r="CG241" s="187"/>
      <c r="CH241" s="187"/>
      <c r="CI241" s="187"/>
      <c r="CJ241" s="187"/>
      <c r="CK241" s="187"/>
      <c r="CL241" s="187"/>
      <c r="CM241" s="188"/>
      <c r="CN241" s="116"/>
      <c r="CO241" s="117"/>
      <c r="CP241" s="117"/>
      <c r="CQ241" s="117"/>
      <c r="CR241" s="117"/>
      <c r="CS241" s="117"/>
      <c r="CT241" s="117"/>
      <c r="CU241" s="118"/>
    </row>
    <row r="242" spans="1:99" ht="32.25" customHeight="1">
      <c r="A242" s="80" t="s">
        <v>443</v>
      </c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80"/>
      <c r="AO242" s="80"/>
      <c r="AP242" s="80"/>
      <c r="AQ242" s="80"/>
      <c r="AR242" s="80"/>
      <c r="AS242" s="80"/>
      <c r="AT242" s="80"/>
      <c r="AU242" s="80"/>
      <c r="AV242" s="80"/>
      <c r="AW242" s="80"/>
      <c r="AX242" s="81"/>
      <c r="AY242" s="82"/>
      <c r="AZ242" s="82"/>
      <c r="BA242" s="82"/>
      <c r="BB242" s="83"/>
      <c r="BC242" s="84"/>
      <c r="BD242" s="84"/>
      <c r="BE242" s="84"/>
      <c r="BF242" s="84"/>
      <c r="BG242" s="84"/>
      <c r="BH242" s="84"/>
      <c r="BI242" s="84"/>
      <c r="BJ242" s="85"/>
      <c r="BK242" s="82"/>
      <c r="BL242" s="82"/>
      <c r="BM242" s="82"/>
      <c r="BN242" s="82"/>
      <c r="BO242" s="83"/>
      <c r="BP242" s="86">
        <f>BP243</f>
        <v>0</v>
      </c>
      <c r="BQ242" s="87"/>
      <c r="BR242" s="87"/>
      <c r="BS242" s="87"/>
      <c r="BT242" s="87"/>
      <c r="BU242" s="87"/>
      <c r="BV242" s="87"/>
      <c r="BW242" s="88"/>
      <c r="BX242" s="86">
        <f t="shared" ref="BX242" si="83">BX243</f>
        <v>0</v>
      </c>
      <c r="BY242" s="87"/>
      <c r="BZ242" s="87"/>
      <c r="CA242" s="87"/>
      <c r="CB242" s="87"/>
      <c r="CC242" s="87"/>
      <c r="CD242" s="87"/>
      <c r="CE242" s="88"/>
      <c r="CF242" s="86">
        <f t="shared" ref="CF242" si="84">CF243</f>
        <v>0</v>
      </c>
      <c r="CG242" s="87"/>
      <c r="CH242" s="87"/>
      <c r="CI242" s="87"/>
      <c r="CJ242" s="87"/>
      <c r="CK242" s="87"/>
      <c r="CL242" s="87"/>
      <c r="CM242" s="88"/>
      <c r="CN242" s="89"/>
      <c r="CO242" s="90"/>
      <c r="CP242" s="90"/>
      <c r="CQ242" s="90"/>
      <c r="CR242" s="90"/>
      <c r="CS242" s="90"/>
      <c r="CT242" s="90"/>
      <c r="CU242" s="91"/>
    </row>
    <row r="243" spans="1:99" ht="26.25" customHeight="1">
      <c r="A243" s="180" t="s">
        <v>412</v>
      </c>
      <c r="B243" s="180"/>
      <c r="C243" s="180"/>
      <c r="D243" s="180"/>
      <c r="E243" s="180"/>
      <c r="F243" s="180"/>
      <c r="G243" s="180"/>
      <c r="H243" s="180"/>
      <c r="I243" s="180"/>
      <c r="J243" s="180"/>
      <c r="K243" s="180"/>
      <c r="L243" s="180"/>
      <c r="M243" s="180"/>
      <c r="N243" s="180"/>
      <c r="O243" s="180"/>
      <c r="P243" s="180"/>
      <c r="Q243" s="180"/>
      <c r="R243" s="180"/>
      <c r="S243" s="180"/>
      <c r="T243" s="180"/>
      <c r="U243" s="180"/>
      <c r="V243" s="180"/>
      <c r="W243" s="180"/>
      <c r="X243" s="180"/>
      <c r="Y243" s="180"/>
      <c r="Z243" s="180"/>
      <c r="AA243" s="180"/>
      <c r="AB243" s="180"/>
      <c r="AC243" s="180"/>
      <c r="AD243" s="180"/>
      <c r="AE243" s="180"/>
      <c r="AF243" s="180"/>
      <c r="AG243" s="180"/>
      <c r="AH243" s="180"/>
      <c r="AI243" s="180"/>
      <c r="AJ243" s="180"/>
      <c r="AK243" s="180"/>
      <c r="AL243" s="180"/>
      <c r="AM243" s="180"/>
      <c r="AN243" s="180"/>
      <c r="AO243" s="180"/>
      <c r="AP243" s="180"/>
      <c r="AQ243" s="180"/>
      <c r="AR243" s="180"/>
      <c r="AS243" s="180"/>
      <c r="AT243" s="180"/>
      <c r="AU243" s="180"/>
      <c r="AV243" s="180"/>
      <c r="AW243" s="181"/>
      <c r="AX243" s="92" t="s">
        <v>413</v>
      </c>
      <c r="AY243" s="93"/>
      <c r="AZ243" s="93"/>
      <c r="BA243" s="93"/>
      <c r="BB243" s="93"/>
      <c r="BC243" s="98" t="s">
        <v>414</v>
      </c>
      <c r="BD243" s="99"/>
      <c r="BE243" s="99"/>
      <c r="BF243" s="99"/>
      <c r="BG243" s="99"/>
      <c r="BH243" s="99"/>
      <c r="BI243" s="100"/>
      <c r="BJ243" s="93" t="s">
        <v>62</v>
      </c>
      <c r="BK243" s="93"/>
      <c r="BL243" s="93"/>
      <c r="BM243" s="93"/>
      <c r="BN243" s="93"/>
      <c r="BO243" s="93"/>
      <c r="BP243" s="94">
        <f>BP244</f>
        <v>0</v>
      </c>
      <c r="BQ243" s="94"/>
      <c r="BR243" s="94"/>
      <c r="BS243" s="94"/>
      <c r="BT243" s="94"/>
      <c r="BU243" s="94"/>
      <c r="BV243" s="94"/>
      <c r="BW243" s="94"/>
      <c r="BX243" s="94">
        <f t="shared" ref="BX243" si="85">BX244</f>
        <v>0</v>
      </c>
      <c r="BY243" s="94"/>
      <c r="BZ243" s="94"/>
      <c r="CA243" s="94"/>
      <c r="CB243" s="94"/>
      <c r="CC243" s="94"/>
      <c r="CD243" s="94"/>
      <c r="CE243" s="94"/>
      <c r="CF243" s="94">
        <f t="shared" ref="CF243" si="86">CF244</f>
        <v>0</v>
      </c>
      <c r="CG243" s="94"/>
      <c r="CH243" s="94"/>
      <c r="CI243" s="94"/>
      <c r="CJ243" s="94"/>
      <c r="CK243" s="94"/>
      <c r="CL243" s="94"/>
      <c r="CM243" s="94"/>
      <c r="CN243" s="141"/>
      <c r="CO243" s="141"/>
      <c r="CP243" s="141"/>
      <c r="CQ243" s="141"/>
      <c r="CR243" s="141"/>
      <c r="CS243" s="141"/>
      <c r="CT243" s="141"/>
      <c r="CU243" s="141"/>
    </row>
    <row r="244" spans="1:99">
      <c r="A244" s="125" t="s">
        <v>418</v>
      </c>
      <c r="B244" s="125"/>
      <c r="C244" s="125"/>
      <c r="D244" s="125"/>
      <c r="E244" s="125"/>
      <c r="F244" s="125"/>
      <c r="G244" s="125"/>
      <c r="H244" s="125"/>
      <c r="I244" s="125"/>
      <c r="J244" s="125"/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  <c r="AJ244" s="125"/>
      <c r="AK244" s="125"/>
      <c r="AL244" s="125"/>
      <c r="AM244" s="125"/>
      <c r="AN244" s="125"/>
      <c r="AO244" s="125"/>
      <c r="AP244" s="125"/>
      <c r="AQ244" s="125"/>
      <c r="AR244" s="125"/>
      <c r="AS244" s="125"/>
      <c r="AT244" s="125"/>
      <c r="AU244" s="125"/>
      <c r="AV244" s="125"/>
      <c r="AW244" s="126"/>
      <c r="AX244" s="127" t="s">
        <v>416</v>
      </c>
      <c r="AY244" s="68"/>
      <c r="AZ244" s="68"/>
      <c r="BA244" s="68"/>
      <c r="BB244" s="69"/>
      <c r="BC244" s="67" t="s">
        <v>414</v>
      </c>
      <c r="BD244" s="68"/>
      <c r="BE244" s="68"/>
      <c r="BF244" s="68"/>
      <c r="BG244" s="68"/>
      <c r="BH244" s="68"/>
      <c r="BI244" s="69"/>
      <c r="BJ244" s="67" t="s">
        <v>180</v>
      </c>
      <c r="BK244" s="68"/>
      <c r="BL244" s="68"/>
      <c r="BM244" s="68"/>
      <c r="BN244" s="68"/>
      <c r="BO244" s="69"/>
      <c r="BP244" s="197"/>
      <c r="BQ244" s="198"/>
      <c r="BR244" s="198"/>
      <c r="BS244" s="198"/>
      <c r="BT244" s="198"/>
      <c r="BU244" s="198"/>
      <c r="BV244" s="198"/>
      <c r="BW244" s="199"/>
      <c r="BX244" s="197"/>
      <c r="BY244" s="198"/>
      <c r="BZ244" s="198"/>
      <c r="CA244" s="198"/>
      <c r="CB244" s="198"/>
      <c r="CC244" s="198"/>
      <c r="CD244" s="198"/>
      <c r="CE244" s="199"/>
      <c r="CF244" s="197"/>
      <c r="CG244" s="198"/>
      <c r="CH244" s="198"/>
      <c r="CI244" s="198"/>
      <c r="CJ244" s="198"/>
      <c r="CK244" s="198"/>
      <c r="CL244" s="198"/>
      <c r="CM244" s="199"/>
      <c r="CN244" s="131"/>
      <c r="CO244" s="132"/>
      <c r="CP244" s="132"/>
      <c r="CQ244" s="132"/>
      <c r="CR244" s="132"/>
      <c r="CS244" s="132"/>
      <c r="CT244" s="132"/>
      <c r="CU244" s="133"/>
    </row>
    <row r="245" spans="1:99" ht="32.25" customHeight="1">
      <c r="A245" s="80" t="s">
        <v>446</v>
      </c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0"/>
      <c r="AP245" s="80"/>
      <c r="AQ245" s="80"/>
      <c r="AR245" s="80"/>
      <c r="AS245" s="80"/>
      <c r="AT245" s="80"/>
      <c r="AU245" s="80"/>
      <c r="AV245" s="80"/>
      <c r="AW245" s="80"/>
      <c r="AX245" s="81"/>
      <c r="AY245" s="82"/>
      <c r="AZ245" s="82"/>
      <c r="BA245" s="82"/>
      <c r="BB245" s="83"/>
      <c r="BC245" s="84"/>
      <c r="BD245" s="84"/>
      <c r="BE245" s="84"/>
      <c r="BF245" s="84"/>
      <c r="BG245" s="84"/>
      <c r="BH245" s="84"/>
      <c r="BI245" s="84"/>
      <c r="BJ245" s="85"/>
      <c r="BK245" s="82"/>
      <c r="BL245" s="82"/>
      <c r="BM245" s="82"/>
      <c r="BN245" s="82"/>
      <c r="BO245" s="83"/>
      <c r="BP245" s="86">
        <f>BP246</f>
        <v>0</v>
      </c>
      <c r="BQ245" s="87"/>
      <c r="BR245" s="87"/>
      <c r="BS245" s="87"/>
      <c r="BT245" s="87"/>
      <c r="BU245" s="87"/>
      <c r="BV245" s="87"/>
      <c r="BW245" s="88"/>
      <c r="BX245" s="86">
        <f t="shared" ref="BX245:BX246" si="87">BX246</f>
        <v>0</v>
      </c>
      <c r="BY245" s="87"/>
      <c r="BZ245" s="87"/>
      <c r="CA245" s="87"/>
      <c r="CB245" s="87"/>
      <c r="CC245" s="87"/>
      <c r="CD245" s="87"/>
      <c r="CE245" s="88"/>
      <c r="CF245" s="86">
        <f t="shared" ref="CF245:CF246" si="88">CF246</f>
        <v>0</v>
      </c>
      <c r="CG245" s="87"/>
      <c r="CH245" s="87"/>
      <c r="CI245" s="87"/>
      <c r="CJ245" s="87"/>
      <c r="CK245" s="87"/>
      <c r="CL245" s="87"/>
      <c r="CM245" s="88"/>
      <c r="CN245" s="89"/>
      <c r="CO245" s="90"/>
      <c r="CP245" s="90"/>
      <c r="CQ245" s="90"/>
      <c r="CR245" s="90"/>
      <c r="CS245" s="90"/>
      <c r="CT245" s="90"/>
      <c r="CU245" s="91"/>
    </row>
    <row r="246" spans="1:99" ht="26.25" customHeight="1">
      <c r="A246" s="180" t="s">
        <v>412</v>
      </c>
      <c r="B246" s="180"/>
      <c r="C246" s="180"/>
      <c r="D246" s="180"/>
      <c r="E246" s="180"/>
      <c r="F246" s="180"/>
      <c r="G246" s="180"/>
      <c r="H246" s="180"/>
      <c r="I246" s="180"/>
      <c r="J246" s="180"/>
      <c r="K246" s="180"/>
      <c r="L246" s="180"/>
      <c r="M246" s="180"/>
      <c r="N246" s="180"/>
      <c r="O246" s="180"/>
      <c r="P246" s="180"/>
      <c r="Q246" s="180"/>
      <c r="R246" s="180"/>
      <c r="S246" s="180"/>
      <c r="T246" s="180"/>
      <c r="U246" s="180"/>
      <c r="V246" s="180"/>
      <c r="W246" s="180"/>
      <c r="X246" s="180"/>
      <c r="Y246" s="180"/>
      <c r="Z246" s="180"/>
      <c r="AA246" s="180"/>
      <c r="AB246" s="180"/>
      <c r="AC246" s="180"/>
      <c r="AD246" s="180"/>
      <c r="AE246" s="180"/>
      <c r="AF246" s="180"/>
      <c r="AG246" s="180"/>
      <c r="AH246" s="180"/>
      <c r="AI246" s="180"/>
      <c r="AJ246" s="180"/>
      <c r="AK246" s="180"/>
      <c r="AL246" s="180"/>
      <c r="AM246" s="180"/>
      <c r="AN246" s="180"/>
      <c r="AO246" s="180"/>
      <c r="AP246" s="180"/>
      <c r="AQ246" s="180"/>
      <c r="AR246" s="180"/>
      <c r="AS246" s="180"/>
      <c r="AT246" s="180"/>
      <c r="AU246" s="180"/>
      <c r="AV246" s="180"/>
      <c r="AW246" s="181"/>
      <c r="AX246" s="92" t="s">
        <v>413</v>
      </c>
      <c r="AY246" s="93"/>
      <c r="AZ246" s="93"/>
      <c r="BA246" s="93"/>
      <c r="BB246" s="93"/>
      <c r="BC246" s="98" t="s">
        <v>414</v>
      </c>
      <c r="BD246" s="99"/>
      <c r="BE246" s="99"/>
      <c r="BF246" s="99"/>
      <c r="BG246" s="99"/>
      <c r="BH246" s="99"/>
      <c r="BI246" s="100"/>
      <c r="BJ246" s="93" t="s">
        <v>62</v>
      </c>
      <c r="BK246" s="93"/>
      <c r="BL246" s="93"/>
      <c r="BM246" s="93"/>
      <c r="BN246" s="93"/>
      <c r="BO246" s="93"/>
      <c r="BP246" s="94">
        <f>BP247</f>
        <v>0</v>
      </c>
      <c r="BQ246" s="94"/>
      <c r="BR246" s="94"/>
      <c r="BS246" s="94"/>
      <c r="BT246" s="94"/>
      <c r="BU246" s="94"/>
      <c r="BV246" s="94"/>
      <c r="BW246" s="94"/>
      <c r="BX246" s="94">
        <f t="shared" si="87"/>
        <v>0</v>
      </c>
      <c r="BY246" s="94"/>
      <c r="BZ246" s="94"/>
      <c r="CA246" s="94"/>
      <c r="CB246" s="94"/>
      <c r="CC246" s="94"/>
      <c r="CD246" s="94"/>
      <c r="CE246" s="94"/>
      <c r="CF246" s="94">
        <f t="shared" si="88"/>
        <v>0</v>
      </c>
      <c r="CG246" s="94"/>
      <c r="CH246" s="94"/>
      <c r="CI246" s="94"/>
      <c r="CJ246" s="94"/>
      <c r="CK246" s="94"/>
      <c r="CL246" s="94"/>
      <c r="CM246" s="94"/>
      <c r="CN246" s="141"/>
      <c r="CO246" s="141"/>
      <c r="CP246" s="141"/>
      <c r="CQ246" s="141"/>
      <c r="CR246" s="141"/>
      <c r="CS246" s="141"/>
      <c r="CT246" s="141"/>
      <c r="CU246" s="141"/>
    </row>
    <row r="247" spans="1:99">
      <c r="A247" s="182" t="s">
        <v>449</v>
      </c>
      <c r="B247" s="182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  <c r="AC247" s="182"/>
      <c r="AD247" s="182"/>
      <c r="AE247" s="182"/>
      <c r="AF247" s="182"/>
      <c r="AG247" s="182"/>
      <c r="AH247" s="182"/>
      <c r="AI247" s="182"/>
      <c r="AJ247" s="182"/>
      <c r="AK247" s="182"/>
      <c r="AL247" s="182"/>
      <c r="AM247" s="182"/>
      <c r="AN247" s="182"/>
      <c r="AO247" s="182"/>
      <c r="AP247" s="182"/>
      <c r="AQ247" s="182"/>
      <c r="AR247" s="182"/>
      <c r="AS247" s="182"/>
      <c r="AT247" s="182"/>
      <c r="AU247" s="182"/>
      <c r="AV247" s="182"/>
      <c r="AW247" s="183"/>
      <c r="AX247" s="64" t="s">
        <v>447</v>
      </c>
      <c r="AY247" s="65"/>
      <c r="AZ247" s="65"/>
      <c r="BA247" s="65"/>
      <c r="BB247" s="66"/>
      <c r="BC247" s="70" t="s">
        <v>414</v>
      </c>
      <c r="BD247" s="65"/>
      <c r="BE247" s="65"/>
      <c r="BF247" s="65"/>
      <c r="BG247" s="65"/>
      <c r="BH247" s="65"/>
      <c r="BI247" s="66"/>
      <c r="BJ247" s="70" t="s">
        <v>177</v>
      </c>
      <c r="BK247" s="65"/>
      <c r="BL247" s="65"/>
      <c r="BM247" s="65"/>
      <c r="BN247" s="65"/>
      <c r="BO247" s="66"/>
      <c r="BP247" s="74"/>
      <c r="BQ247" s="75"/>
      <c r="BR247" s="75"/>
      <c r="BS247" s="75"/>
      <c r="BT247" s="75"/>
      <c r="BU247" s="75"/>
      <c r="BV247" s="75"/>
      <c r="BW247" s="76"/>
      <c r="BX247" s="74"/>
      <c r="BY247" s="75"/>
      <c r="BZ247" s="75"/>
      <c r="CA247" s="75"/>
      <c r="CB247" s="75"/>
      <c r="CC247" s="75"/>
      <c r="CD247" s="75"/>
      <c r="CE247" s="76"/>
      <c r="CF247" s="74"/>
      <c r="CG247" s="75"/>
      <c r="CH247" s="75"/>
      <c r="CI247" s="75"/>
      <c r="CJ247" s="75"/>
      <c r="CK247" s="75"/>
      <c r="CL247" s="75"/>
      <c r="CM247" s="76"/>
      <c r="CN247" s="113"/>
      <c r="CO247" s="114"/>
      <c r="CP247" s="114"/>
      <c r="CQ247" s="114"/>
      <c r="CR247" s="114"/>
      <c r="CS247" s="114"/>
      <c r="CT247" s="114"/>
      <c r="CU247" s="115"/>
    </row>
    <row r="248" spans="1:99">
      <c r="A248" s="184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84"/>
      <c r="AT248" s="184"/>
      <c r="AU248" s="184"/>
      <c r="AV248" s="184"/>
      <c r="AW248" s="185"/>
      <c r="AX248" s="103"/>
      <c r="AY248" s="104"/>
      <c r="AZ248" s="104"/>
      <c r="BA248" s="104"/>
      <c r="BB248" s="105"/>
      <c r="BC248" s="106"/>
      <c r="BD248" s="104"/>
      <c r="BE248" s="104"/>
      <c r="BF248" s="104"/>
      <c r="BG248" s="104"/>
      <c r="BH248" s="104"/>
      <c r="BI248" s="105"/>
      <c r="BJ248" s="106"/>
      <c r="BK248" s="104"/>
      <c r="BL248" s="104"/>
      <c r="BM248" s="104"/>
      <c r="BN248" s="104"/>
      <c r="BO248" s="105"/>
      <c r="BP248" s="186"/>
      <c r="BQ248" s="187"/>
      <c r="BR248" s="187"/>
      <c r="BS248" s="187"/>
      <c r="BT248" s="187"/>
      <c r="BU248" s="187"/>
      <c r="BV248" s="187"/>
      <c r="BW248" s="188"/>
      <c r="BX248" s="186"/>
      <c r="BY248" s="187"/>
      <c r="BZ248" s="187"/>
      <c r="CA248" s="187"/>
      <c r="CB248" s="187"/>
      <c r="CC248" s="187"/>
      <c r="CD248" s="187"/>
      <c r="CE248" s="188"/>
      <c r="CF248" s="186"/>
      <c r="CG248" s="187"/>
      <c r="CH248" s="187"/>
      <c r="CI248" s="187"/>
      <c r="CJ248" s="187"/>
      <c r="CK248" s="187"/>
      <c r="CL248" s="187"/>
      <c r="CM248" s="188"/>
      <c r="CN248" s="116"/>
      <c r="CO248" s="117"/>
      <c r="CP248" s="117"/>
      <c r="CQ248" s="117"/>
      <c r="CR248" s="117"/>
      <c r="CS248" s="117"/>
      <c r="CT248" s="117"/>
      <c r="CU248" s="118"/>
    </row>
    <row r="249" spans="1:99" ht="32.25" customHeight="1">
      <c r="A249" s="80" t="s">
        <v>445</v>
      </c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S249" s="80"/>
      <c r="AT249" s="80"/>
      <c r="AU249" s="80"/>
      <c r="AV249" s="80"/>
      <c r="AW249" s="80"/>
      <c r="AX249" s="81"/>
      <c r="AY249" s="82"/>
      <c r="AZ249" s="82"/>
      <c r="BA249" s="82"/>
      <c r="BB249" s="83"/>
      <c r="BC249" s="84"/>
      <c r="BD249" s="84"/>
      <c r="BE249" s="84"/>
      <c r="BF249" s="84"/>
      <c r="BG249" s="84"/>
      <c r="BH249" s="84"/>
      <c r="BI249" s="84"/>
      <c r="BJ249" s="85"/>
      <c r="BK249" s="82"/>
      <c r="BL249" s="82"/>
      <c r="BM249" s="82"/>
      <c r="BN249" s="82"/>
      <c r="BO249" s="83"/>
      <c r="BP249" s="86">
        <f>BP250</f>
        <v>0</v>
      </c>
      <c r="BQ249" s="87"/>
      <c r="BR249" s="87"/>
      <c r="BS249" s="87"/>
      <c r="BT249" s="87"/>
      <c r="BU249" s="87"/>
      <c r="BV249" s="87"/>
      <c r="BW249" s="88"/>
      <c r="BX249" s="86">
        <f t="shared" ref="BX249:BX250" si="89">BX250</f>
        <v>0</v>
      </c>
      <c r="BY249" s="87"/>
      <c r="BZ249" s="87"/>
      <c r="CA249" s="87"/>
      <c r="CB249" s="87"/>
      <c r="CC249" s="87"/>
      <c r="CD249" s="87"/>
      <c r="CE249" s="88"/>
      <c r="CF249" s="86">
        <f t="shared" ref="CF249:CF250" si="90">CF250</f>
        <v>0</v>
      </c>
      <c r="CG249" s="87"/>
      <c r="CH249" s="87"/>
      <c r="CI249" s="87"/>
      <c r="CJ249" s="87"/>
      <c r="CK249" s="87"/>
      <c r="CL249" s="87"/>
      <c r="CM249" s="88"/>
      <c r="CN249" s="89"/>
      <c r="CO249" s="90"/>
      <c r="CP249" s="90"/>
      <c r="CQ249" s="90"/>
      <c r="CR249" s="90"/>
      <c r="CS249" s="90"/>
      <c r="CT249" s="90"/>
      <c r="CU249" s="91"/>
    </row>
    <row r="250" spans="1:99" ht="26.25" customHeight="1">
      <c r="A250" s="180" t="s">
        <v>412</v>
      </c>
      <c r="B250" s="180"/>
      <c r="C250" s="180"/>
      <c r="D250" s="180"/>
      <c r="E250" s="180"/>
      <c r="F250" s="180"/>
      <c r="G250" s="180"/>
      <c r="H250" s="180"/>
      <c r="I250" s="180"/>
      <c r="J250" s="180"/>
      <c r="K250" s="180"/>
      <c r="L250" s="180"/>
      <c r="M250" s="180"/>
      <c r="N250" s="180"/>
      <c r="O250" s="180"/>
      <c r="P250" s="180"/>
      <c r="Q250" s="180"/>
      <c r="R250" s="180"/>
      <c r="S250" s="180"/>
      <c r="T250" s="180"/>
      <c r="U250" s="180"/>
      <c r="V250" s="180"/>
      <c r="W250" s="180"/>
      <c r="X250" s="180"/>
      <c r="Y250" s="180"/>
      <c r="Z250" s="180"/>
      <c r="AA250" s="180"/>
      <c r="AB250" s="180"/>
      <c r="AC250" s="180"/>
      <c r="AD250" s="180"/>
      <c r="AE250" s="180"/>
      <c r="AF250" s="180"/>
      <c r="AG250" s="180"/>
      <c r="AH250" s="180"/>
      <c r="AI250" s="180"/>
      <c r="AJ250" s="180"/>
      <c r="AK250" s="180"/>
      <c r="AL250" s="180"/>
      <c r="AM250" s="180"/>
      <c r="AN250" s="180"/>
      <c r="AO250" s="180"/>
      <c r="AP250" s="180"/>
      <c r="AQ250" s="180"/>
      <c r="AR250" s="180"/>
      <c r="AS250" s="180"/>
      <c r="AT250" s="180"/>
      <c r="AU250" s="180"/>
      <c r="AV250" s="180"/>
      <c r="AW250" s="181"/>
      <c r="AX250" s="92" t="s">
        <v>413</v>
      </c>
      <c r="AY250" s="93"/>
      <c r="AZ250" s="93"/>
      <c r="BA250" s="93"/>
      <c r="BB250" s="93"/>
      <c r="BC250" s="98" t="s">
        <v>414</v>
      </c>
      <c r="BD250" s="99"/>
      <c r="BE250" s="99"/>
      <c r="BF250" s="99"/>
      <c r="BG250" s="99"/>
      <c r="BH250" s="99"/>
      <c r="BI250" s="100"/>
      <c r="BJ250" s="93" t="s">
        <v>62</v>
      </c>
      <c r="BK250" s="93"/>
      <c r="BL250" s="93"/>
      <c r="BM250" s="93"/>
      <c r="BN250" s="93"/>
      <c r="BO250" s="93"/>
      <c r="BP250" s="94">
        <f>BP251</f>
        <v>0</v>
      </c>
      <c r="BQ250" s="94"/>
      <c r="BR250" s="94"/>
      <c r="BS250" s="94"/>
      <c r="BT250" s="94"/>
      <c r="BU250" s="94"/>
      <c r="BV250" s="94"/>
      <c r="BW250" s="94"/>
      <c r="BX250" s="94">
        <f t="shared" si="89"/>
        <v>0</v>
      </c>
      <c r="BY250" s="94"/>
      <c r="BZ250" s="94"/>
      <c r="CA250" s="94"/>
      <c r="CB250" s="94"/>
      <c r="CC250" s="94"/>
      <c r="CD250" s="94"/>
      <c r="CE250" s="94"/>
      <c r="CF250" s="94">
        <f t="shared" si="90"/>
        <v>0</v>
      </c>
      <c r="CG250" s="94"/>
      <c r="CH250" s="94"/>
      <c r="CI250" s="94"/>
      <c r="CJ250" s="94"/>
      <c r="CK250" s="94"/>
      <c r="CL250" s="94"/>
      <c r="CM250" s="94"/>
      <c r="CN250" s="141"/>
      <c r="CO250" s="141"/>
      <c r="CP250" s="141"/>
      <c r="CQ250" s="141"/>
      <c r="CR250" s="141"/>
      <c r="CS250" s="141"/>
      <c r="CT250" s="141"/>
      <c r="CU250" s="141"/>
    </row>
    <row r="251" spans="1:99">
      <c r="A251" s="182" t="s">
        <v>449</v>
      </c>
      <c r="B251" s="182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  <c r="R251" s="182"/>
      <c r="S251" s="182"/>
      <c r="T251" s="182"/>
      <c r="U251" s="182"/>
      <c r="V251" s="182"/>
      <c r="W251" s="182"/>
      <c r="X251" s="182"/>
      <c r="Y251" s="182"/>
      <c r="Z251" s="182"/>
      <c r="AA251" s="182"/>
      <c r="AB251" s="182"/>
      <c r="AC251" s="182"/>
      <c r="AD251" s="182"/>
      <c r="AE251" s="182"/>
      <c r="AF251" s="182"/>
      <c r="AG251" s="182"/>
      <c r="AH251" s="182"/>
      <c r="AI251" s="182"/>
      <c r="AJ251" s="182"/>
      <c r="AK251" s="182"/>
      <c r="AL251" s="182"/>
      <c r="AM251" s="182"/>
      <c r="AN251" s="182"/>
      <c r="AO251" s="182"/>
      <c r="AP251" s="182"/>
      <c r="AQ251" s="182"/>
      <c r="AR251" s="182"/>
      <c r="AS251" s="182"/>
      <c r="AT251" s="182"/>
      <c r="AU251" s="182"/>
      <c r="AV251" s="182"/>
      <c r="AW251" s="183"/>
      <c r="AX251" s="64" t="s">
        <v>448</v>
      </c>
      <c r="AY251" s="65"/>
      <c r="AZ251" s="65"/>
      <c r="BA251" s="65"/>
      <c r="BB251" s="66"/>
      <c r="BC251" s="70" t="s">
        <v>414</v>
      </c>
      <c r="BD251" s="65"/>
      <c r="BE251" s="65"/>
      <c r="BF251" s="65"/>
      <c r="BG251" s="65"/>
      <c r="BH251" s="65"/>
      <c r="BI251" s="66"/>
      <c r="BJ251" s="70" t="s">
        <v>177</v>
      </c>
      <c r="BK251" s="65"/>
      <c r="BL251" s="65"/>
      <c r="BM251" s="65"/>
      <c r="BN251" s="65"/>
      <c r="BO251" s="66"/>
      <c r="BP251" s="74"/>
      <c r="BQ251" s="75"/>
      <c r="BR251" s="75"/>
      <c r="BS251" s="75"/>
      <c r="BT251" s="75"/>
      <c r="BU251" s="75"/>
      <c r="BV251" s="75"/>
      <c r="BW251" s="76"/>
      <c r="BX251" s="74"/>
      <c r="BY251" s="75"/>
      <c r="BZ251" s="75"/>
      <c r="CA251" s="75"/>
      <c r="CB251" s="75"/>
      <c r="CC251" s="75"/>
      <c r="CD251" s="75"/>
      <c r="CE251" s="76"/>
      <c r="CF251" s="74"/>
      <c r="CG251" s="75"/>
      <c r="CH251" s="75"/>
      <c r="CI251" s="75"/>
      <c r="CJ251" s="75"/>
      <c r="CK251" s="75"/>
      <c r="CL251" s="75"/>
      <c r="CM251" s="76"/>
      <c r="CN251" s="113"/>
      <c r="CO251" s="114"/>
      <c r="CP251" s="114"/>
      <c r="CQ251" s="114"/>
      <c r="CR251" s="114"/>
      <c r="CS251" s="114"/>
      <c r="CT251" s="114"/>
      <c r="CU251" s="115"/>
    </row>
    <row r="252" spans="1:99">
      <c r="A252" s="184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  <c r="AH252" s="184"/>
      <c r="AI252" s="184"/>
      <c r="AJ252" s="184"/>
      <c r="AK252" s="184"/>
      <c r="AL252" s="184"/>
      <c r="AM252" s="184"/>
      <c r="AN252" s="184"/>
      <c r="AO252" s="184"/>
      <c r="AP252" s="184"/>
      <c r="AQ252" s="184"/>
      <c r="AR252" s="184"/>
      <c r="AS252" s="184"/>
      <c r="AT252" s="184"/>
      <c r="AU252" s="184"/>
      <c r="AV252" s="184"/>
      <c r="AW252" s="185"/>
      <c r="AX252" s="103"/>
      <c r="AY252" s="104"/>
      <c r="AZ252" s="104"/>
      <c r="BA252" s="104"/>
      <c r="BB252" s="105"/>
      <c r="BC252" s="106"/>
      <c r="BD252" s="104"/>
      <c r="BE252" s="104"/>
      <c r="BF252" s="104"/>
      <c r="BG252" s="104"/>
      <c r="BH252" s="104"/>
      <c r="BI252" s="105"/>
      <c r="BJ252" s="106"/>
      <c r="BK252" s="104"/>
      <c r="BL252" s="104"/>
      <c r="BM252" s="104"/>
      <c r="BN252" s="104"/>
      <c r="BO252" s="105"/>
      <c r="BP252" s="186"/>
      <c r="BQ252" s="187"/>
      <c r="BR252" s="187"/>
      <c r="BS252" s="187"/>
      <c r="BT252" s="187"/>
      <c r="BU252" s="187"/>
      <c r="BV252" s="187"/>
      <c r="BW252" s="188"/>
      <c r="BX252" s="186"/>
      <c r="BY252" s="187"/>
      <c r="BZ252" s="187"/>
      <c r="CA252" s="187"/>
      <c r="CB252" s="187"/>
      <c r="CC252" s="187"/>
      <c r="CD252" s="187"/>
      <c r="CE252" s="188"/>
      <c r="CF252" s="186"/>
      <c r="CG252" s="187"/>
      <c r="CH252" s="187"/>
      <c r="CI252" s="187"/>
      <c r="CJ252" s="187"/>
      <c r="CK252" s="187"/>
      <c r="CL252" s="187"/>
      <c r="CM252" s="188"/>
      <c r="CN252" s="116"/>
      <c r="CO252" s="117"/>
      <c r="CP252" s="117"/>
      <c r="CQ252" s="117"/>
      <c r="CR252" s="117"/>
      <c r="CS252" s="117"/>
      <c r="CT252" s="117"/>
      <c r="CU252" s="118"/>
    </row>
    <row r="253" spans="1:99" ht="32.25" customHeight="1">
      <c r="A253" s="158" t="s">
        <v>450</v>
      </c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  <c r="X253" s="159"/>
      <c r="Y253" s="159"/>
      <c r="Z253" s="159"/>
      <c r="AA253" s="159"/>
      <c r="AB253" s="159"/>
      <c r="AC253" s="159"/>
      <c r="AD253" s="159"/>
      <c r="AE253" s="159"/>
      <c r="AF253" s="159"/>
      <c r="AG253" s="159"/>
      <c r="AH253" s="159"/>
      <c r="AI253" s="159"/>
      <c r="AJ253" s="159"/>
      <c r="AK253" s="159"/>
      <c r="AL253" s="159"/>
      <c r="AM253" s="159"/>
      <c r="AN253" s="159"/>
      <c r="AO253" s="159"/>
      <c r="AP253" s="159"/>
      <c r="AQ253" s="159"/>
      <c r="AR253" s="159"/>
      <c r="AS253" s="159"/>
      <c r="AT253" s="159"/>
      <c r="AU253" s="159"/>
      <c r="AV253" s="159"/>
      <c r="AW253" s="160"/>
      <c r="AX253" s="81"/>
      <c r="AY253" s="82"/>
      <c r="AZ253" s="82"/>
      <c r="BA253" s="82"/>
      <c r="BB253" s="83"/>
      <c r="BC253" s="85"/>
      <c r="BD253" s="82"/>
      <c r="BE253" s="82"/>
      <c r="BF253" s="82"/>
      <c r="BG253" s="82"/>
      <c r="BH253" s="82"/>
      <c r="BI253" s="83"/>
      <c r="BJ253" s="85"/>
      <c r="BK253" s="82"/>
      <c r="BL253" s="82"/>
      <c r="BM253" s="82"/>
      <c r="BN253" s="82"/>
      <c r="BO253" s="83"/>
      <c r="BP253" s="86">
        <f>BP254</f>
        <v>0</v>
      </c>
      <c r="BQ253" s="87"/>
      <c r="BR253" s="87"/>
      <c r="BS253" s="87"/>
      <c r="BT253" s="87"/>
      <c r="BU253" s="87"/>
      <c r="BV253" s="87"/>
      <c r="BW253" s="88"/>
      <c r="BX253" s="86">
        <f t="shared" ref="BX253" si="91">BX254</f>
        <v>0</v>
      </c>
      <c r="BY253" s="87"/>
      <c r="BZ253" s="87"/>
      <c r="CA253" s="87"/>
      <c r="CB253" s="87"/>
      <c r="CC253" s="87"/>
      <c r="CD253" s="87"/>
      <c r="CE253" s="88"/>
      <c r="CF253" s="86">
        <f t="shared" ref="CF253" si="92">CF254</f>
        <v>0</v>
      </c>
      <c r="CG253" s="87"/>
      <c r="CH253" s="87"/>
      <c r="CI253" s="87"/>
      <c r="CJ253" s="87"/>
      <c r="CK253" s="87"/>
      <c r="CL253" s="87"/>
      <c r="CM253" s="88"/>
      <c r="CN253" s="89"/>
      <c r="CO253" s="90"/>
      <c r="CP253" s="90"/>
      <c r="CQ253" s="90"/>
      <c r="CR253" s="90"/>
      <c r="CS253" s="90"/>
      <c r="CT253" s="90"/>
      <c r="CU253" s="91"/>
    </row>
    <row r="254" spans="1:99" ht="26.25" customHeight="1">
      <c r="A254" s="180" t="s">
        <v>412</v>
      </c>
      <c r="B254" s="180"/>
      <c r="C254" s="180"/>
      <c r="D254" s="180"/>
      <c r="E254" s="180"/>
      <c r="F254" s="180"/>
      <c r="G254" s="180"/>
      <c r="H254" s="180"/>
      <c r="I254" s="180"/>
      <c r="J254" s="180"/>
      <c r="K254" s="180"/>
      <c r="L254" s="180"/>
      <c r="M254" s="180"/>
      <c r="N254" s="180"/>
      <c r="O254" s="180"/>
      <c r="P254" s="180"/>
      <c r="Q254" s="180"/>
      <c r="R254" s="180"/>
      <c r="S254" s="180"/>
      <c r="T254" s="180"/>
      <c r="U254" s="180"/>
      <c r="V254" s="180"/>
      <c r="W254" s="180"/>
      <c r="X254" s="180"/>
      <c r="Y254" s="180"/>
      <c r="Z254" s="180"/>
      <c r="AA254" s="180"/>
      <c r="AB254" s="180"/>
      <c r="AC254" s="180"/>
      <c r="AD254" s="180"/>
      <c r="AE254" s="180"/>
      <c r="AF254" s="180"/>
      <c r="AG254" s="180"/>
      <c r="AH254" s="180"/>
      <c r="AI254" s="180"/>
      <c r="AJ254" s="180"/>
      <c r="AK254" s="180"/>
      <c r="AL254" s="180"/>
      <c r="AM254" s="180"/>
      <c r="AN254" s="180"/>
      <c r="AO254" s="180"/>
      <c r="AP254" s="180"/>
      <c r="AQ254" s="180"/>
      <c r="AR254" s="180"/>
      <c r="AS254" s="180"/>
      <c r="AT254" s="180"/>
      <c r="AU254" s="180"/>
      <c r="AV254" s="180"/>
      <c r="AW254" s="181"/>
      <c r="AX254" s="101" t="s">
        <v>413</v>
      </c>
      <c r="AY254" s="99"/>
      <c r="AZ254" s="99"/>
      <c r="BA254" s="99"/>
      <c r="BB254" s="100"/>
      <c r="BC254" s="98" t="s">
        <v>414</v>
      </c>
      <c r="BD254" s="99"/>
      <c r="BE254" s="99"/>
      <c r="BF254" s="99"/>
      <c r="BG254" s="99"/>
      <c r="BH254" s="99"/>
      <c r="BI254" s="100"/>
      <c r="BJ254" s="98" t="s">
        <v>62</v>
      </c>
      <c r="BK254" s="99"/>
      <c r="BL254" s="99"/>
      <c r="BM254" s="99"/>
      <c r="BN254" s="99"/>
      <c r="BO254" s="100"/>
      <c r="BP254" s="95">
        <f>BP255</f>
        <v>0</v>
      </c>
      <c r="BQ254" s="96"/>
      <c r="BR254" s="96"/>
      <c r="BS254" s="96"/>
      <c r="BT254" s="96"/>
      <c r="BU254" s="96"/>
      <c r="BV254" s="96"/>
      <c r="BW254" s="97"/>
      <c r="BX254" s="95">
        <f t="shared" ref="BX254" si="93">BX255</f>
        <v>0</v>
      </c>
      <c r="BY254" s="96"/>
      <c r="BZ254" s="96"/>
      <c r="CA254" s="96"/>
      <c r="CB254" s="96"/>
      <c r="CC254" s="96"/>
      <c r="CD254" s="96"/>
      <c r="CE254" s="97"/>
      <c r="CF254" s="95">
        <f t="shared" ref="CF254" si="94">CF255</f>
        <v>0</v>
      </c>
      <c r="CG254" s="96"/>
      <c r="CH254" s="96"/>
      <c r="CI254" s="96"/>
      <c r="CJ254" s="96"/>
      <c r="CK254" s="96"/>
      <c r="CL254" s="96"/>
      <c r="CM254" s="97"/>
      <c r="CN254" s="53"/>
      <c r="CO254" s="54"/>
      <c r="CP254" s="54"/>
      <c r="CQ254" s="54"/>
      <c r="CR254" s="54"/>
      <c r="CS254" s="54"/>
      <c r="CT254" s="54"/>
      <c r="CU254" s="210"/>
    </row>
    <row r="255" spans="1:99" ht="18.75" customHeight="1">
      <c r="A255" s="213" t="s">
        <v>419</v>
      </c>
      <c r="B255" s="213"/>
      <c r="C255" s="213"/>
      <c r="D255" s="213"/>
      <c r="E255" s="213"/>
      <c r="F255" s="213"/>
      <c r="G255" s="213"/>
      <c r="H255" s="213"/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3"/>
      <c r="T255" s="213"/>
      <c r="U255" s="213"/>
      <c r="V255" s="213"/>
      <c r="W255" s="213"/>
      <c r="X255" s="213"/>
      <c r="Y255" s="213"/>
      <c r="Z255" s="213"/>
      <c r="AA255" s="213"/>
      <c r="AB255" s="213"/>
      <c r="AC255" s="213"/>
      <c r="AD255" s="213"/>
      <c r="AE255" s="213"/>
      <c r="AF255" s="213"/>
      <c r="AG255" s="213"/>
      <c r="AH255" s="213"/>
      <c r="AI255" s="213"/>
      <c r="AJ255" s="213"/>
      <c r="AK255" s="213"/>
      <c r="AL255" s="213"/>
      <c r="AM255" s="213"/>
      <c r="AN255" s="213"/>
      <c r="AO255" s="213"/>
      <c r="AP255" s="213"/>
      <c r="AQ255" s="213"/>
      <c r="AR255" s="213"/>
      <c r="AS255" s="213"/>
      <c r="AT255" s="213"/>
      <c r="AU255" s="213"/>
      <c r="AV255" s="213"/>
      <c r="AW255" s="214"/>
      <c r="AX255" s="64" t="s">
        <v>426</v>
      </c>
      <c r="AY255" s="65"/>
      <c r="AZ255" s="65"/>
      <c r="BA255" s="65"/>
      <c r="BB255" s="66"/>
      <c r="BC255" s="70" t="s">
        <v>414</v>
      </c>
      <c r="BD255" s="65"/>
      <c r="BE255" s="65"/>
      <c r="BF255" s="65"/>
      <c r="BG255" s="65"/>
      <c r="BH255" s="65"/>
      <c r="BI255" s="66"/>
      <c r="BJ255" s="70" t="s">
        <v>180</v>
      </c>
      <c r="BK255" s="65"/>
      <c r="BL255" s="65"/>
      <c r="BM255" s="65"/>
      <c r="BN255" s="65"/>
      <c r="BO255" s="66"/>
      <c r="BP255" s="74"/>
      <c r="BQ255" s="75"/>
      <c r="BR255" s="75"/>
      <c r="BS255" s="75"/>
      <c r="BT255" s="75"/>
      <c r="BU255" s="75"/>
      <c r="BV255" s="75"/>
      <c r="BW255" s="76"/>
      <c r="BX255" s="74"/>
      <c r="BY255" s="75"/>
      <c r="BZ255" s="75"/>
      <c r="CA255" s="75"/>
      <c r="CB255" s="75"/>
      <c r="CC255" s="75"/>
      <c r="CD255" s="75"/>
      <c r="CE255" s="76"/>
      <c r="CF255" s="74"/>
      <c r="CG255" s="75"/>
      <c r="CH255" s="75"/>
      <c r="CI255" s="75"/>
      <c r="CJ255" s="75"/>
      <c r="CK255" s="75"/>
      <c r="CL255" s="75"/>
      <c r="CM255" s="76"/>
      <c r="CN255" s="113"/>
      <c r="CO255" s="114"/>
      <c r="CP255" s="114"/>
      <c r="CQ255" s="114"/>
      <c r="CR255" s="114"/>
      <c r="CS255" s="114"/>
      <c r="CT255" s="114"/>
      <c r="CU255" s="115"/>
    </row>
    <row r="256" spans="1:99">
      <c r="A256" s="215"/>
      <c r="B256" s="215"/>
      <c r="C256" s="215"/>
      <c r="D256" s="215"/>
      <c r="E256" s="215"/>
      <c r="F256" s="215"/>
      <c r="G256" s="215"/>
      <c r="H256" s="215"/>
      <c r="I256" s="215"/>
      <c r="J256" s="215"/>
      <c r="K256" s="215"/>
      <c r="L256" s="215"/>
      <c r="M256" s="215"/>
      <c r="N256" s="215"/>
      <c r="O256" s="215"/>
      <c r="P256" s="215"/>
      <c r="Q256" s="215"/>
      <c r="R256" s="215"/>
      <c r="S256" s="215"/>
      <c r="T256" s="215"/>
      <c r="U256" s="215"/>
      <c r="V256" s="215"/>
      <c r="W256" s="215"/>
      <c r="X256" s="215"/>
      <c r="Y256" s="215"/>
      <c r="Z256" s="215"/>
      <c r="AA256" s="215"/>
      <c r="AB256" s="215"/>
      <c r="AC256" s="215"/>
      <c r="AD256" s="215"/>
      <c r="AE256" s="215"/>
      <c r="AF256" s="215"/>
      <c r="AG256" s="215"/>
      <c r="AH256" s="215"/>
      <c r="AI256" s="215"/>
      <c r="AJ256" s="215"/>
      <c r="AK256" s="215"/>
      <c r="AL256" s="215"/>
      <c r="AM256" s="215"/>
      <c r="AN256" s="215"/>
      <c r="AO256" s="215"/>
      <c r="AP256" s="215"/>
      <c r="AQ256" s="215"/>
      <c r="AR256" s="215"/>
      <c r="AS256" s="215"/>
      <c r="AT256" s="215"/>
      <c r="AU256" s="215"/>
      <c r="AV256" s="215"/>
      <c r="AW256" s="216"/>
      <c r="AX256" s="103"/>
      <c r="AY256" s="104"/>
      <c r="AZ256" s="104"/>
      <c r="BA256" s="104"/>
      <c r="BB256" s="105"/>
      <c r="BC256" s="106"/>
      <c r="BD256" s="104"/>
      <c r="BE256" s="104"/>
      <c r="BF256" s="104"/>
      <c r="BG256" s="104"/>
      <c r="BH256" s="104"/>
      <c r="BI256" s="105"/>
      <c r="BJ256" s="106"/>
      <c r="BK256" s="104"/>
      <c r="BL256" s="104"/>
      <c r="BM256" s="104"/>
      <c r="BN256" s="104"/>
      <c r="BO256" s="105"/>
      <c r="BP256" s="186"/>
      <c r="BQ256" s="187"/>
      <c r="BR256" s="187"/>
      <c r="BS256" s="187"/>
      <c r="BT256" s="187"/>
      <c r="BU256" s="187"/>
      <c r="BV256" s="187"/>
      <c r="BW256" s="188"/>
      <c r="BX256" s="186"/>
      <c r="BY256" s="187"/>
      <c r="BZ256" s="187"/>
      <c r="CA256" s="187"/>
      <c r="CB256" s="187"/>
      <c r="CC256" s="187"/>
      <c r="CD256" s="187"/>
      <c r="CE256" s="188"/>
      <c r="CF256" s="186"/>
      <c r="CG256" s="187"/>
      <c r="CH256" s="187"/>
      <c r="CI256" s="187"/>
      <c r="CJ256" s="187"/>
      <c r="CK256" s="187"/>
      <c r="CL256" s="187"/>
      <c r="CM256" s="188"/>
      <c r="CN256" s="116"/>
      <c r="CO256" s="117"/>
      <c r="CP256" s="117"/>
      <c r="CQ256" s="117"/>
      <c r="CR256" s="117"/>
      <c r="CS256" s="117"/>
      <c r="CT256" s="117"/>
      <c r="CU256" s="118"/>
    </row>
    <row r="257" spans="1:99" ht="32.25" customHeight="1">
      <c r="A257" s="80" t="s">
        <v>450</v>
      </c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  <c r="AP257" s="80"/>
      <c r="AQ257" s="80"/>
      <c r="AR257" s="80"/>
      <c r="AS257" s="80"/>
      <c r="AT257" s="80"/>
      <c r="AU257" s="80"/>
      <c r="AV257" s="80"/>
      <c r="AW257" s="80"/>
      <c r="AX257" s="81"/>
      <c r="AY257" s="82"/>
      <c r="AZ257" s="82"/>
      <c r="BA257" s="82"/>
      <c r="BB257" s="83"/>
      <c r="BC257" s="84"/>
      <c r="BD257" s="84"/>
      <c r="BE257" s="84"/>
      <c r="BF257" s="84"/>
      <c r="BG257" s="84"/>
      <c r="BH257" s="84"/>
      <c r="BI257" s="84"/>
      <c r="BJ257" s="85"/>
      <c r="BK257" s="82"/>
      <c r="BL257" s="82"/>
      <c r="BM257" s="82"/>
      <c r="BN257" s="82"/>
      <c r="BO257" s="83"/>
      <c r="BP257" s="86">
        <f>BP258</f>
        <v>0</v>
      </c>
      <c r="BQ257" s="87"/>
      <c r="BR257" s="87"/>
      <c r="BS257" s="87"/>
      <c r="BT257" s="87"/>
      <c r="BU257" s="87"/>
      <c r="BV257" s="87"/>
      <c r="BW257" s="88"/>
      <c r="BX257" s="86">
        <f t="shared" ref="BX257:BX259" si="95">BX258</f>
        <v>0</v>
      </c>
      <c r="BY257" s="87"/>
      <c r="BZ257" s="87"/>
      <c r="CA257" s="87"/>
      <c r="CB257" s="87"/>
      <c r="CC257" s="87"/>
      <c r="CD257" s="87"/>
      <c r="CE257" s="88"/>
      <c r="CF257" s="86">
        <f t="shared" ref="CF257:CF259" si="96">CF258</f>
        <v>0</v>
      </c>
      <c r="CG257" s="87"/>
      <c r="CH257" s="87"/>
      <c r="CI257" s="87"/>
      <c r="CJ257" s="87"/>
      <c r="CK257" s="87"/>
      <c r="CL257" s="87"/>
      <c r="CM257" s="88"/>
      <c r="CN257" s="89"/>
      <c r="CO257" s="90"/>
      <c r="CP257" s="90"/>
      <c r="CQ257" s="90"/>
      <c r="CR257" s="90"/>
      <c r="CS257" s="90"/>
      <c r="CT257" s="90"/>
      <c r="CU257" s="91"/>
    </row>
    <row r="258" spans="1:99" s="1" customFormat="1" ht="11.25" customHeight="1">
      <c r="A258" s="48" t="s">
        <v>161</v>
      </c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9"/>
      <c r="AX258" s="92" t="s">
        <v>162</v>
      </c>
      <c r="AY258" s="93"/>
      <c r="AZ258" s="93"/>
      <c r="BA258" s="93"/>
      <c r="BB258" s="93"/>
      <c r="BC258" s="93" t="s">
        <v>62</v>
      </c>
      <c r="BD258" s="93"/>
      <c r="BE258" s="93"/>
      <c r="BF258" s="93"/>
      <c r="BG258" s="93"/>
      <c r="BH258" s="93"/>
      <c r="BI258" s="93"/>
      <c r="BJ258" s="93"/>
      <c r="BK258" s="93"/>
      <c r="BL258" s="93"/>
      <c r="BM258" s="93"/>
      <c r="BN258" s="93"/>
      <c r="BO258" s="93"/>
      <c r="BP258" s="94">
        <f>BP259</f>
        <v>0</v>
      </c>
      <c r="BQ258" s="94"/>
      <c r="BR258" s="94"/>
      <c r="BS258" s="94"/>
      <c r="BT258" s="94"/>
      <c r="BU258" s="94"/>
      <c r="BV258" s="94"/>
      <c r="BW258" s="94"/>
      <c r="BX258" s="94">
        <f t="shared" si="95"/>
        <v>0</v>
      </c>
      <c r="BY258" s="94"/>
      <c r="BZ258" s="94"/>
      <c r="CA258" s="94"/>
      <c r="CB258" s="94"/>
      <c r="CC258" s="94"/>
      <c r="CD258" s="94"/>
      <c r="CE258" s="94"/>
      <c r="CF258" s="94">
        <f t="shared" si="96"/>
        <v>0</v>
      </c>
      <c r="CG258" s="94"/>
      <c r="CH258" s="94"/>
      <c r="CI258" s="94"/>
      <c r="CJ258" s="94"/>
      <c r="CK258" s="94"/>
      <c r="CL258" s="94"/>
      <c r="CM258" s="94"/>
      <c r="CN258" s="53"/>
      <c r="CO258" s="54"/>
      <c r="CP258" s="54"/>
      <c r="CQ258" s="54"/>
      <c r="CR258" s="54"/>
      <c r="CS258" s="54"/>
      <c r="CT258" s="54"/>
      <c r="CU258" s="55"/>
    </row>
    <row r="259" spans="1:99" s="1" customFormat="1">
      <c r="A259" s="48" t="s">
        <v>163</v>
      </c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9"/>
      <c r="AX259" s="50" t="s">
        <v>164</v>
      </c>
      <c r="AY259" s="51"/>
      <c r="AZ259" s="51"/>
      <c r="BA259" s="51"/>
      <c r="BB259" s="51"/>
      <c r="BC259" s="51" t="s">
        <v>165</v>
      </c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2">
        <f>BP260</f>
        <v>0</v>
      </c>
      <c r="BQ259" s="52"/>
      <c r="BR259" s="52"/>
      <c r="BS259" s="52"/>
      <c r="BT259" s="52"/>
      <c r="BU259" s="52"/>
      <c r="BV259" s="52"/>
      <c r="BW259" s="52"/>
      <c r="BX259" s="52">
        <f t="shared" si="95"/>
        <v>0</v>
      </c>
      <c r="BY259" s="52"/>
      <c r="BZ259" s="52"/>
      <c r="CA259" s="52"/>
      <c r="CB259" s="52"/>
      <c r="CC259" s="52"/>
      <c r="CD259" s="52"/>
      <c r="CE259" s="52"/>
      <c r="CF259" s="52">
        <f t="shared" si="96"/>
        <v>0</v>
      </c>
      <c r="CG259" s="52"/>
      <c r="CH259" s="52"/>
      <c r="CI259" s="52"/>
      <c r="CJ259" s="52"/>
      <c r="CK259" s="52"/>
      <c r="CL259" s="52"/>
      <c r="CM259" s="52"/>
      <c r="CN259" s="53"/>
      <c r="CO259" s="54"/>
      <c r="CP259" s="54"/>
      <c r="CQ259" s="54"/>
      <c r="CR259" s="54"/>
      <c r="CS259" s="54"/>
      <c r="CT259" s="54"/>
      <c r="CU259" s="55"/>
    </row>
    <row r="260" spans="1:99" ht="30" customHeight="1">
      <c r="A260" s="211" t="s">
        <v>424</v>
      </c>
      <c r="B260" s="211"/>
      <c r="C260" s="211"/>
      <c r="D260" s="211"/>
      <c r="E260" s="211"/>
      <c r="F260" s="211"/>
      <c r="G260" s="211"/>
      <c r="H260" s="211"/>
      <c r="I260" s="211"/>
      <c r="J260" s="211"/>
      <c r="K260" s="211"/>
      <c r="L260" s="211"/>
      <c r="M260" s="211"/>
      <c r="N260" s="211"/>
      <c r="O260" s="211"/>
      <c r="P260" s="211"/>
      <c r="Q260" s="211"/>
      <c r="R260" s="211"/>
      <c r="S260" s="211"/>
      <c r="T260" s="211"/>
      <c r="U260" s="211"/>
      <c r="V260" s="211"/>
      <c r="W260" s="211"/>
      <c r="X260" s="211"/>
      <c r="Y260" s="211"/>
      <c r="Z260" s="211"/>
      <c r="AA260" s="211"/>
      <c r="AB260" s="211"/>
      <c r="AC260" s="211"/>
      <c r="AD260" s="211"/>
      <c r="AE260" s="211"/>
      <c r="AF260" s="211"/>
      <c r="AG260" s="211"/>
      <c r="AH260" s="211"/>
      <c r="AI260" s="211"/>
      <c r="AJ260" s="211"/>
      <c r="AK260" s="211"/>
      <c r="AL260" s="211"/>
      <c r="AM260" s="211"/>
      <c r="AN260" s="211"/>
      <c r="AO260" s="211"/>
      <c r="AP260" s="211"/>
      <c r="AQ260" s="211"/>
      <c r="AR260" s="211"/>
      <c r="AS260" s="211"/>
      <c r="AT260" s="211"/>
      <c r="AU260" s="211"/>
      <c r="AV260" s="211"/>
      <c r="AW260" s="212"/>
      <c r="AX260" s="57" t="s">
        <v>179</v>
      </c>
      <c r="AY260" s="58"/>
      <c r="AZ260" s="58"/>
      <c r="BA260" s="58"/>
      <c r="BB260" s="58"/>
      <c r="BC260" s="58" t="s">
        <v>165</v>
      </c>
      <c r="BD260" s="58"/>
      <c r="BE260" s="58"/>
      <c r="BF260" s="58"/>
      <c r="BG260" s="58"/>
      <c r="BH260" s="58"/>
      <c r="BI260" s="58"/>
      <c r="BJ260" s="58" t="s">
        <v>180</v>
      </c>
      <c r="BK260" s="58"/>
      <c r="BL260" s="58"/>
      <c r="BM260" s="58"/>
      <c r="BN260" s="58"/>
      <c r="BO260" s="58"/>
      <c r="BP260" s="60"/>
      <c r="BQ260" s="60"/>
      <c r="BR260" s="60"/>
      <c r="BS260" s="60"/>
      <c r="BT260" s="60"/>
      <c r="BU260" s="60"/>
      <c r="BV260" s="60"/>
      <c r="BW260" s="60"/>
      <c r="BX260" s="60"/>
      <c r="BY260" s="60"/>
      <c r="BZ260" s="60"/>
      <c r="CA260" s="60"/>
      <c r="CB260" s="60"/>
      <c r="CC260" s="60"/>
      <c r="CD260" s="60"/>
      <c r="CE260" s="60"/>
      <c r="CF260" s="60"/>
      <c r="CG260" s="60"/>
      <c r="CH260" s="60"/>
      <c r="CI260" s="60"/>
      <c r="CJ260" s="60"/>
      <c r="CK260" s="60"/>
      <c r="CL260" s="60"/>
      <c r="CM260" s="60"/>
      <c r="CN260" s="123" t="s">
        <v>62</v>
      </c>
      <c r="CO260" s="123"/>
      <c r="CP260" s="123"/>
      <c r="CQ260" s="123"/>
      <c r="CR260" s="123"/>
      <c r="CS260" s="123"/>
      <c r="CT260" s="123"/>
      <c r="CU260" s="124"/>
    </row>
    <row r="261" spans="1:99" ht="32.25" customHeight="1">
      <c r="A261" s="80" t="s">
        <v>451</v>
      </c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  <c r="AP261" s="80"/>
      <c r="AQ261" s="80"/>
      <c r="AR261" s="80"/>
      <c r="AS261" s="80"/>
      <c r="AT261" s="80"/>
      <c r="AU261" s="80"/>
      <c r="AV261" s="80"/>
      <c r="AW261" s="80"/>
      <c r="AX261" s="81"/>
      <c r="AY261" s="82"/>
      <c r="AZ261" s="82"/>
      <c r="BA261" s="82"/>
      <c r="BB261" s="83"/>
      <c r="BC261" s="84"/>
      <c r="BD261" s="84"/>
      <c r="BE261" s="84"/>
      <c r="BF261" s="84"/>
      <c r="BG261" s="84"/>
      <c r="BH261" s="84"/>
      <c r="BI261" s="84"/>
      <c r="BJ261" s="85"/>
      <c r="BK261" s="82"/>
      <c r="BL261" s="82"/>
      <c r="BM261" s="82"/>
      <c r="BN261" s="82"/>
      <c r="BO261" s="83"/>
      <c r="BP261" s="86">
        <f>BP262</f>
        <v>0</v>
      </c>
      <c r="BQ261" s="87"/>
      <c r="BR261" s="87"/>
      <c r="BS261" s="87"/>
      <c r="BT261" s="87"/>
      <c r="BU261" s="87"/>
      <c r="BV261" s="87"/>
      <c r="BW261" s="88"/>
      <c r="BX261" s="86">
        <f t="shared" ref="BX261:BX262" si="97">BX262</f>
        <v>0</v>
      </c>
      <c r="BY261" s="87"/>
      <c r="BZ261" s="87"/>
      <c r="CA261" s="87"/>
      <c r="CB261" s="87"/>
      <c r="CC261" s="87"/>
      <c r="CD261" s="87"/>
      <c r="CE261" s="88"/>
      <c r="CF261" s="86">
        <f t="shared" ref="CF261:CF262" si="98">CF262</f>
        <v>0</v>
      </c>
      <c r="CG261" s="87"/>
      <c r="CH261" s="87"/>
      <c r="CI261" s="87"/>
      <c r="CJ261" s="87"/>
      <c r="CK261" s="87"/>
      <c r="CL261" s="87"/>
      <c r="CM261" s="88"/>
      <c r="CN261" s="89"/>
      <c r="CO261" s="90"/>
      <c r="CP261" s="90"/>
      <c r="CQ261" s="90"/>
      <c r="CR261" s="90"/>
      <c r="CS261" s="90"/>
      <c r="CT261" s="90"/>
      <c r="CU261" s="91"/>
    </row>
    <row r="262" spans="1:99" s="1" customFormat="1" ht="16.5" customHeight="1">
      <c r="A262" s="48" t="s">
        <v>161</v>
      </c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9"/>
      <c r="AX262" s="92" t="s">
        <v>162</v>
      </c>
      <c r="AY262" s="93"/>
      <c r="AZ262" s="93"/>
      <c r="BA262" s="93"/>
      <c r="BB262" s="93"/>
      <c r="BC262" s="93" t="s">
        <v>62</v>
      </c>
      <c r="BD262" s="93"/>
      <c r="BE262" s="93"/>
      <c r="BF262" s="93"/>
      <c r="BG262" s="93"/>
      <c r="BH262" s="93"/>
      <c r="BI262" s="93"/>
      <c r="BJ262" s="93"/>
      <c r="BK262" s="93"/>
      <c r="BL262" s="93"/>
      <c r="BM262" s="93"/>
      <c r="BN262" s="93"/>
      <c r="BO262" s="93"/>
      <c r="BP262" s="94">
        <f>BP263</f>
        <v>0</v>
      </c>
      <c r="BQ262" s="94"/>
      <c r="BR262" s="94"/>
      <c r="BS262" s="94"/>
      <c r="BT262" s="94"/>
      <c r="BU262" s="94"/>
      <c r="BV262" s="94"/>
      <c r="BW262" s="94"/>
      <c r="BX262" s="94">
        <f t="shared" si="97"/>
        <v>0</v>
      </c>
      <c r="BY262" s="94"/>
      <c r="BZ262" s="94"/>
      <c r="CA262" s="94"/>
      <c r="CB262" s="94"/>
      <c r="CC262" s="94"/>
      <c r="CD262" s="94"/>
      <c r="CE262" s="94"/>
      <c r="CF262" s="94">
        <f t="shared" si="98"/>
        <v>0</v>
      </c>
      <c r="CG262" s="94"/>
      <c r="CH262" s="94"/>
      <c r="CI262" s="94"/>
      <c r="CJ262" s="94"/>
      <c r="CK262" s="94"/>
      <c r="CL262" s="94"/>
      <c r="CM262" s="94"/>
      <c r="CN262" s="53"/>
      <c r="CO262" s="54"/>
      <c r="CP262" s="54"/>
      <c r="CQ262" s="54"/>
      <c r="CR262" s="54"/>
      <c r="CS262" s="54"/>
      <c r="CT262" s="54"/>
      <c r="CU262" s="55"/>
    </row>
    <row r="263" spans="1:99" s="1" customFormat="1">
      <c r="A263" s="48" t="s">
        <v>163</v>
      </c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9"/>
      <c r="AX263" s="50" t="s">
        <v>164</v>
      </c>
      <c r="AY263" s="51"/>
      <c r="AZ263" s="51"/>
      <c r="BA263" s="51"/>
      <c r="BB263" s="51"/>
      <c r="BC263" s="51" t="s">
        <v>165</v>
      </c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2">
        <f>BP264+BP265</f>
        <v>0</v>
      </c>
      <c r="BQ263" s="52"/>
      <c r="BR263" s="52"/>
      <c r="BS263" s="52"/>
      <c r="BT263" s="52"/>
      <c r="BU263" s="52"/>
      <c r="BV263" s="52"/>
      <c r="BW263" s="52"/>
      <c r="BX263" s="52">
        <f t="shared" ref="BX263" si="99">BX264+BX265</f>
        <v>0</v>
      </c>
      <c r="BY263" s="52"/>
      <c r="BZ263" s="52"/>
      <c r="CA263" s="52"/>
      <c r="CB263" s="52"/>
      <c r="CC263" s="52"/>
      <c r="CD263" s="52"/>
      <c r="CE263" s="52"/>
      <c r="CF263" s="52">
        <f t="shared" ref="CF263" si="100">CF264+CF265</f>
        <v>0</v>
      </c>
      <c r="CG263" s="52"/>
      <c r="CH263" s="52"/>
      <c r="CI263" s="52"/>
      <c r="CJ263" s="52"/>
      <c r="CK263" s="52"/>
      <c r="CL263" s="52"/>
      <c r="CM263" s="52"/>
      <c r="CN263" s="53"/>
      <c r="CO263" s="54"/>
      <c r="CP263" s="54"/>
      <c r="CQ263" s="54"/>
      <c r="CR263" s="54"/>
      <c r="CS263" s="54"/>
      <c r="CT263" s="54"/>
      <c r="CU263" s="55"/>
    </row>
    <row r="264" spans="1:99" ht="24.75" customHeight="1">
      <c r="A264" s="120" t="s">
        <v>421</v>
      </c>
      <c r="B264" s="120"/>
      <c r="C264" s="120"/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  <c r="T264" s="120"/>
      <c r="U264" s="120"/>
      <c r="V264" s="120"/>
      <c r="W264" s="120"/>
      <c r="X264" s="120"/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  <c r="AL264" s="120"/>
      <c r="AM264" s="120"/>
      <c r="AN264" s="120"/>
      <c r="AO264" s="120"/>
      <c r="AP264" s="120"/>
      <c r="AQ264" s="120"/>
      <c r="AR264" s="120"/>
      <c r="AS264" s="120"/>
      <c r="AT264" s="120"/>
      <c r="AU264" s="120"/>
      <c r="AV264" s="120"/>
      <c r="AW264" s="121"/>
      <c r="AX264" s="57" t="s">
        <v>176</v>
      </c>
      <c r="AY264" s="58"/>
      <c r="AZ264" s="58"/>
      <c r="BA264" s="58"/>
      <c r="BB264" s="58"/>
      <c r="BC264" s="58" t="s">
        <v>165</v>
      </c>
      <c r="BD264" s="58"/>
      <c r="BE264" s="58"/>
      <c r="BF264" s="58"/>
      <c r="BG264" s="58"/>
      <c r="BH264" s="58"/>
      <c r="BI264" s="58"/>
      <c r="BJ264" s="67" t="s">
        <v>177</v>
      </c>
      <c r="BK264" s="68"/>
      <c r="BL264" s="68"/>
      <c r="BM264" s="68"/>
      <c r="BN264" s="68"/>
      <c r="BO264" s="69"/>
      <c r="BP264" s="60"/>
      <c r="BQ264" s="60"/>
      <c r="BR264" s="60"/>
      <c r="BS264" s="60"/>
      <c r="BT264" s="60"/>
      <c r="BU264" s="60"/>
      <c r="BV264" s="60"/>
      <c r="BW264" s="60"/>
      <c r="BX264" s="60"/>
      <c r="BY264" s="60"/>
      <c r="BZ264" s="60"/>
      <c r="CA264" s="60"/>
      <c r="CB264" s="60"/>
      <c r="CC264" s="60"/>
      <c r="CD264" s="60"/>
      <c r="CE264" s="60"/>
      <c r="CF264" s="60"/>
      <c r="CG264" s="60"/>
      <c r="CH264" s="60"/>
      <c r="CI264" s="60"/>
      <c r="CJ264" s="60"/>
      <c r="CK264" s="60"/>
      <c r="CL264" s="60"/>
      <c r="CM264" s="60"/>
      <c r="CN264" s="123"/>
      <c r="CO264" s="123"/>
      <c r="CP264" s="123"/>
      <c r="CQ264" s="123"/>
      <c r="CR264" s="123"/>
      <c r="CS264" s="123"/>
      <c r="CT264" s="123"/>
      <c r="CU264" s="124"/>
    </row>
    <row r="265" spans="1:99" ht="24.75" customHeight="1">
      <c r="A265" s="120" t="s">
        <v>421</v>
      </c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  <c r="AL265" s="120"/>
      <c r="AM265" s="120"/>
      <c r="AN265" s="120"/>
      <c r="AO265" s="120"/>
      <c r="AP265" s="120"/>
      <c r="AQ265" s="120"/>
      <c r="AR265" s="120"/>
      <c r="AS265" s="120"/>
      <c r="AT265" s="120"/>
      <c r="AU265" s="120"/>
      <c r="AV265" s="120"/>
      <c r="AW265" s="121"/>
      <c r="AX265" s="57" t="s">
        <v>176</v>
      </c>
      <c r="AY265" s="58"/>
      <c r="AZ265" s="58"/>
      <c r="BA265" s="58"/>
      <c r="BB265" s="58"/>
      <c r="BC265" s="58" t="s">
        <v>165</v>
      </c>
      <c r="BD265" s="58"/>
      <c r="BE265" s="58"/>
      <c r="BF265" s="58"/>
      <c r="BG265" s="58"/>
      <c r="BH265" s="58"/>
      <c r="BI265" s="58"/>
      <c r="BJ265" s="67" t="s">
        <v>180</v>
      </c>
      <c r="BK265" s="68"/>
      <c r="BL265" s="68"/>
      <c r="BM265" s="68"/>
      <c r="BN265" s="68"/>
      <c r="BO265" s="69"/>
      <c r="BP265" s="60"/>
      <c r="BQ265" s="60"/>
      <c r="BR265" s="60"/>
      <c r="BS265" s="60"/>
      <c r="BT265" s="60"/>
      <c r="BU265" s="60"/>
      <c r="BV265" s="60"/>
      <c r="BW265" s="60"/>
      <c r="BX265" s="60"/>
      <c r="BY265" s="60"/>
      <c r="BZ265" s="60"/>
      <c r="CA265" s="60"/>
      <c r="CB265" s="60"/>
      <c r="CC265" s="60"/>
      <c r="CD265" s="60"/>
      <c r="CE265" s="60"/>
      <c r="CF265" s="60"/>
      <c r="CG265" s="60"/>
      <c r="CH265" s="60"/>
      <c r="CI265" s="60"/>
      <c r="CJ265" s="60"/>
      <c r="CK265" s="60"/>
      <c r="CL265" s="60"/>
      <c r="CM265" s="60"/>
      <c r="CN265" s="123"/>
      <c r="CO265" s="123"/>
      <c r="CP265" s="123"/>
      <c r="CQ265" s="123"/>
      <c r="CR265" s="123"/>
      <c r="CS265" s="123"/>
      <c r="CT265" s="123"/>
      <c r="CU265" s="124"/>
    </row>
    <row r="266" spans="1:99" ht="32.25" customHeight="1">
      <c r="A266" s="80" t="s">
        <v>452</v>
      </c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80"/>
      <c r="AP266" s="80"/>
      <c r="AQ266" s="80"/>
      <c r="AR266" s="80"/>
      <c r="AS266" s="80"/>
      <c r="AT266" s="80"/>
      <c r="AU266" s="80"/>
      <c r="AV266" s="80"/>
      <c r="AW266" s="80"/>
      <c r="AX266" s="81"/>
      <c r="AY266" s="82"/>
      <c r="AZ266" s="82"/>
      <c r="BA266" s="82"/>
      <c r="BB266" s="83"/>
      <c r="BC266" s="84"/>
      <c r="BD266" s="84"/>
      <c r="BE266" s="84"/>
      <c r="BF266" s="84"/>
      <c r="BG266" s="84"/>
      <c r="BH266" s="84"/>
      <c r="BI266" s="84"/>
      <c r="BJ266" s="85"/>
      <c r="BK266" s="82"/>
      <c r="BL266" s="82"/>
      <c r="BM266" s="82"/>
      <c r="BN266" s="82"/>
      <c r="BO266" s="83"/>
      <c r="BP266" s="86">
        <f>BP267</f>
        <v>0</v>
      </c>
      <c r="BQ266" s="87"/>
      <c r="BR266" s="87"/>
      <c r="BS266" s="87"/>
      <c r="BT266" s="87"/>
      <c r="BU266" s="87"/>
      <c r="BV266" s="87"/>
      <c r="BW266" s="88"/>
      <c r="BX266" s="86">
        <f t="shared" ref="BX266" si="101">BX267</f>
        <v>0</v>
      </c>
      <c r="BY266" s="87"/>
      <c r="BZ266" s="87"/>
      <c r="CA266" s="87"/>
      <c r="CB266" s="87"/>
      <c r="CC266" s="87"/>
      <c r="CD266" s="87"/>
      <c r="CE266" s="88"/>
      <c r="CF266" s="86">
        <f t="shared" ref="CF266" si="102">CF267</f>
        <v>0</v>
      </c>
      <c r="CG266" s="87"/>
      <c r="CH266" s="87"/>
      <c r="CI266" s="87"/>
      <c r="CJ266" s="87"/>
      <c r="CK266" s="87"/>
      <c r="CL266" s="87"/>
      <c r="CM266" s="88"/>
      <c r="CN266" s="89"/>
      <c r="CO266" s="90"/>
      <c r="CP266" s="90"/>
      <c r="CQ266" s="90"/>
      <c r="CR266" s="90"/>
      <c r="CS266" s="90"/>
      <c r="CT266" s="90"/>
      <c r="CU266" s="91"/>
    </row>
    <row r="267" spans="1:99" s="1" customFormat="1" ht="11.25" customHeight="1">
      <c r="A267" s="48" t="s">
        <v>161</v>
      </c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9"/>
      <c r="AX267" s="92" t="s">
        <v>162</v>
      </c>
      <c r="AY267" s="93"/>
      <c r="AZ267" s="93"/>
      <c r="BA267" s="93"/>
      <c r="BB267" s="93"/>
      <c r="BC267" s="93" t="s">
        <v>62</v>
      </c>
      <c r="BD267" s="93"/>
      <c r="BE267" s="93"/>
      <c r="BF267" s="93"/>
      <c r="BG267" s="93"/>
      <c r="BH267" s="93"/>
      <c r="BI267" s="93"/>
      <c r="BJ267" s="93"/>
      <c r="BK267" s="93"/>
      <c r="BL267" s="93"/>
      <c r="BM267" s="93"/>
      <c r="BN267" s="93"/>
      <c r="BO267" s="93"/>
      <c r="BP267" s="94">
        <f>BP268</f>
        <v>0</v>
      </c>
      <c r="BQ267" s="94"/>
      <c r="BR267" s="94"/>
      <c r="BS267" s="94"/>
      <c r="BT267" s="94"/>
      <c r="BU267" s="94"/>
      <c r="BV267" s="94"/>
      <c r="BW267" s="94"/>
      <c r="BX267" s="94">
        <f t="shared" ref="BX267" si="103">+BX268</f>
        <v>0</v>
      </c>
      <c r="BY267" s="94"/>
      <c r="BZ267" s="94"/>
      <c r="CA267" s="94"/>
      <c r="CB267" s="94"/>
      <c r="CC267" s="94"/>
      <c r="CD267" s="94"/>
      <c r="CE267" s="94"/>
      <c r="CF267" s="94">
        <f t="shared" ref="CF267" si="104">+CF268</f>
        <v>0</v>
      </c>
      <c r="CG267" s="94"/>
      <c r="CH267" s="94"/>
      <c r="CI267" s="94"/>
      <c r="CJ267" s="94"/>
      <c r="CK267" s="94"/>
      <c r="CL267" s="94"/>
      <c r="CM267" s="94"/>
      <c r="CN267" s="53"/>
      <c r="CO267" s="54"/>
      <c r="CP267" s="54"/>
      <c r="CQ267" s="54"/>
      <c r="CR267" s="54"/>
      <c r="CS267" s="54"/>
      <c r="CT267" s="54"/>
      <c r="CU267" s="55"/>
    </row>
    <row r="268" spans="1:99" s="1" customFormat="1">
      <c r="A268" s="48" t="s">
        <v>163</v>
      </c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9"/>
      <c r="AX268" s="50" t="s">
        <v>164</v>
      </c>
      <c r="AY268" s="51"/>
      <c r="AZ268" s="51"/>
      <c r="BA268" s="51"/>
      <c r="BB268" s="51"/>
      <c r="BC268" s="51" t="s">
        <v>165</v>
      </c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2">
        <f>BP269</f>
        <v>0</v>
      </c>
      <c r="BQ268" s="52"/>
      <c r="BR268" s="52"/>
      <c r="BS268" s="52"/>
      <c r="BT268" s="52"/>
      <c r="BU268" s="52"/>
      <c r="BV268" s="52"/>
      <c r="BW268" s="52"/>
      <c r="BX268" s="52">
        <f t="shared" ref="BX268" si="105">BX269</f>
        <v>0</v>
      </c>
      <c r="BY268" s="52"/>
      <c r="BZ268" s="52"/>
      <c r="CA268" s="52"/>
      <c r="CB268" s="52"/>
      <c r="CC268" s="52"/>
      <c r="CD268" s="52"/>
      <c r="CE268" s="52"/>
      <c r="CF268" s="52">
        <f t="shared" ref="CF268" si="106">CF269</f>
        <v>0</v>
      </c>
      <c r="CG268" s="52"/>
      <c r="CH268" s="52"/>
      <c r="CI268" s="52"/>
      <c r="CJ268" s="52"/>
      <c r="CK268" s="52"/>
      <c r="CL268" s="52"/>
      <c r="CM268" s="52"/>
      <c r="CN268" s="53"/>
      <c r="CO268" s="54"/>
      <c r="CP268" s="54"/>
      <c r="CQ268" s="54"/>
      <c r="CR268" s="54"/>
      <c r="CS268" s="54"/>
      <c r="CT268" s="54"/>
      <c r="CU268" s="55"/>
    </row>
    <row r="269" spans="1:99" s="1" customFormat="1" ht="42.75" customHeight="1">
      <c r="A269" s="139" t="s">
        <v>420</v>
      </c>
      <c r="B269" s="139"/>
      <c r="C269" s="139"/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  <c r="AA269" s="139"/>
      <c r="AB269" s="139"/>
      <c r="AC269" s="139"/>
      <c r="AD269" s="139"/>
      <c r="AE269" s="139"/>
      <c r="AF269" s="139"/>
      <c r="AG269" s="139"/>
      <c r="AH269" s="139"/>
      <c r="AI269" s="139"/>
      <c r="AJ269" s="139"/>
      <c r="AK269" s="139"/>
      <c r="AL269" s="139"/>
      <c r="AM269" s="139"/>
      <c r="AN269" s="139"/>
      <c r="AO269" s="139"/>
      <c r="AP269" s="139"/>
      <c r="AQ269" s="139"/>
      <c r="AR269" s="139"/>
      <c r="AS269" s="139"/>
      <c r="AT269" s="139"/>
      <c r="AU269" s="139"/>
      <c r="AV269" s="139"/>
      <c r="AW269" s="139"/>
      <c r="AX269" s="127" t="s">
        <v>170</v>
      </c>
      <c r="AY269" s="68"/>
      <c r="AZ269" s="68"/>
      <c r="BA269" s="68"/>
      <c r="BB269" s="69"/>
      <c r="BC269" s="58" t="s">
        <v>165</v>
      </c>
      <c r="BD269" s="58"/>
      <c r="BE269" s="58"/>
      <c r="BF269" s="58"/>
      <c r="BG269" s="58"/>
      <c r="BH269" s="58"/>
      <c r="BI269" s="58"/>
      <c r="BJ269" s="67" t="s">
        <v>174</v>
      </c>
      <c r="BK269" s="68"/>
      <c r="BL269" s="68"/>
      <c r="BM269" s="68"/>
      <c r="BN269" s="68"/>
      <c r="BO269" s="69"/>
      <c r="BP269" s="128"/>
      <c r="BQ269" s="129"/>
      <c r="BR269" s="129"/>
      <c r="BS269" s="129"/>
      <c r="BT269" s="129"/>
      <c r="BU269" s="129"/>
      <c r="BV269" s="129"/>
      <c r="BW269" s="130"/>
      <c r="BX269" s="128"/>
      <c r="BY269" s="129"/>
      <c r="BZ269" s="129"/>
      <c r="CA269" s="129"/>
      <c r="CB269" s="129"/>
      <c r="CC269" s="129"/>
      <c r="CD269" s="129"/>
      <c r="CE269" s="130"/>
      <c r="CF269" s="128"/>
      <c r="CG269" s="129"/>
      <c r="CH269" s="129"/>
      <c r="CI269" s="129"/>
      <c r="CJ269" s="129"/>
      <c r="CK269" s="129"/>
      <c r="CL269" s="129"/>
      <c r="CM269" s="130"/>
      <c r="CN269" s="61"/>
      <c r="CO269" s="62"/>
      <c r="CP269" s="62"/>
      <c r="CQ269" s="62"/>
      <c r="CR269" s="62"/>
      <c r="CS269" s="62"/>
      <c r="CT269" s="62"/>
      <c r="CU269" s="63"/>
    </row>
    <row r="270" spans="1:99" ht="32.25" customHeight="1">
      <c r="A270" s="80" t="s">
        <v>453</v>
      </c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80"/>
      <c r="AP270" s="80"/>
      <c r="AQ270" s="80"/>
      <c r="AR270" s="80"/>
      <c r="AS270" s="80"/>
      <c r="AT270" s="80"/>
      <c r="AU270" s="80"/>
      <c r="AV270" s="80"/>
      <c r="AW270" s="80"/>
      <c r="AX270" s="81"/>
      <c r="AY270" s="82"/>
      <c r="AZ270" s="82"/>
      <c r="BA270" s="82"/>
      <c r="BB270" s="83"/>
      <c r="BC270" s="84"/>
      <c r="BD270" s="84"/>
      <c r="BE270" s="84"/>
      <c r="BF270" s="84"/>
      <c r="BG270" s="84"/>
      <c r="BH270" s="84"/>
      <c r="BI270" s="84"/>
      <c r="BJ270" s="85"/>
      <c r="BK270" s="82"/>
      <c r="BL270" s="82"/>
      <c r="BM270" s="82"/>
      <c r="BN270" s="82"/>
      <c r="BO270" s="83"/>
      <c r="BP270" s="86">
        <f>BP271</f>
        <v>0</v>
      </c>
      <c r="BQ270" s="87"/>
      <c r="BR270" s="87"/>
      <c r="BS270" s="87"/>
      <c r="BT270" s="87"/>
      <c r="BU270" s="87"/>
      <c r="BV270" s="87"/>
      <c r="BW270" s="88"/>
      <c r="BX270" s="86">
        <f t="shared" ref="BX270" si="107">BX271</f>
        <v>0</v>
      </c>
      <c r="BY270" s="87"/>
      <c r="BZ270" s="87"/>
      <c r="CA270" s="87"/>
      <c r="CB270" s="87"/>
      <c r="CC270" s="87"/>
      <c r="CD270" s="87"/>
      <c r="CE270" s="88"/>
      <c r="CF270" s="86">
        <f t="shared" ref="CF270" si="108">CF271</f>
        <v>0</v>
      </c>
      <c r="CG270" s="87"/>
      <c r="CH270" s="87"/>
      <c r="CI270" s="87"/>
      <c r="CJ270" s="87"/>
      <c r="CK270" s="87"/>
      <c r="CL270" s="87"/>
      <c r="CM270" s="88"/>
      <c r="CN270" s="89"/>
      <c r="CO270" s="90"/>
      <c r="CP270" s="90"/>
      <c r="CQ270" s="90"/>
      <c r="CR270" s="90"/>
      <c r="CS270" s="90"/>
      <c r="CT270" s="90"/>
      <c r="CU270" s="91"/>
    </row>
    <row r="271" spans="1:99" s="1" customFormat="1" ht="11.25" customHeight="1">
      <c r="A271" s="48" t="s">
        <v>161</v>
      </c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9"/>
      <c r="AX271" s="92" t="s">
        <v>162</v>
      </c>
      <c r="AY271" s="93"/>
      <c r="AZ271" s="93"/>
      <c r="BA271" s="93"/>
      <c r="BB271" s="93"/>
      <c r="BC271" s="93" t="s">
        <v>62</v>
      </c>
      <c r="BD271" s="93"/>
      <c r="BE271" s="93"/>
      <c r="BF271" s="93"/>
      <c r="BG271" s="93"/>
      <c r="BH271" s="93"/>
      <c r="BI271" s="93"/>
      <c r="BJ271" s="93"/>
      <c r="BK271" s="93"/>
      <c r="BL271" s="93"/>
      <c r="BM271" s="93"/>
      <c r="BN271" s="93"/>
      <c r="BO271" s="93"/>
      <c r="BP271" s="94">
        <f>BP272</f>
        <v>0</v>
      </c>
      <c r="BQ271" s="94"/>
      <c r="BR271" s="94"/>
      <c r="BS271" s="94"/>
      <c r="BT271" s="94"/>
      <c r="BU271" s="94"/>
      <c r="BV271" s="94"/>
      <c r="BW271" s="94"/>
      <c r="BX271" s="94">
        <f t="shared" ref="BX271" si="109">BX272</f>
        <v>0</v>
      </c>
      <c r="BY271" s="94"/>
      <c r="BZ271" s="94"/>
      <c r="CA271" s="94"/>
      <c r="CB271" s="94"/>
      <c r="CC271" s="94"/>
      <c r="CD271" s="94"/>
      <c r="CE271" s="94"/>
      <c r="CF271" s="94">
        <f t="shared" ref="CF271" si="110">CF272</f>
        <v>0</v>
      </c>
      <c r="CG271" s="94"/>
      <c r="CH271" s="94"/>
      <c r="CI271" s="94"/>
      <c r="CJ271" s="94"/>
      <c r="CK271" s="94"/>
      <c r="CL271" s="94"/>
      <c r="CM271" s="94"/>
      <c r="CN271" s="53"/>
      <c r="CO271" s="54"/>
      <c r="CP271" s="54"/>
      <c r="CQ271" s="54"/>
      <c r="CR271" s="54"/>
      <c r="CS271" s="54"/>
      <c r="CT271" s="54"/>
      <c r="CU271" s="55"/>
    </row>
    <row r="272" spans="1:99" s="1" customFormat="1">
      <c r="A272" s="48" t="s">
        <v>163</v>
      </c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9"/>
      <c r="AX272" s="50" t="s">
        <v>164</v>
      </c>
      <c r="AY272" s="51"/>
      <c r="AZ272" s="51"/>
      <c r="BA272" s="51"/>
      <c r="BB272" s="51"/>
      <c r="BC272" s="51" t="s">
        <v>165</v>
      </c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2">
        <f>BP273</f>
        <v>0</v>
      </c>
      <c r="BQ272" s="52"/>
      <c r="BR272" s="52"/>
      <c r="BS272" s="52"/>
      <c r="BT272" s="52"/>
      <c r="BU272" s="52"/>
      <c r="BV272" s="52"/>
      <c r="BW272" s="52"/>
      <c r="BX272" s="52">
        <f t="shared" ref="BX272" si="111">BX273</f>
        <v>0</v>
      </c>
      <c r="BY272" s="52"/>
      <c r="BZ272" s="52"/>
      <c r="CA272" s="52"/>
      <c r="CB272" s="52"/>
      <c r="CC272" s="52"/>
      <c r="CD272" s="52"/>
      <c r="CE272" s="52"/>
      <c r="CF272" s="52">
        <f t="shared" ref="CF272" si="112">CF273</f>
        <v>0</v>
      </c>
      <c r="CG272" s="52"/>
      <c r="CH272" s="52"/>
      <c r="CI272" s="52"/>
      <c r="CJ272" s="52"/>
      <c r="CK272" s="52"/>
      <c r="CL272" s="52"/>
      <c r="CM272" s="52"/>
      <c r="CN272" s="53"/>
      <c r="CO272" s="54"/>
      <c r="CP272" s="54"/>
      <c r="CQ272" s="54"/>
      <c r="CR272" s="54"/>
      <c r="CS272" s="54"/>
      <c r="CT272" s="54"/>
      <c r="CU272" s="55"/>
    </row>
    <row r="273" spans="1:99" ht="39" customHeight="1">
      <c r="A273" s="211" t="s">
        <v>423</v>
      </c>
      <c r="B273" s="211"/>
      <c r="C273" s="211"/>
      <c r="D273" s="211"/>
      <c r="E273" s="211"/>
      <c r="F273" s="211"/>
      <c r="G273" s="211"/>
      <c r="H273" s="211"/>
      <c r="I273" s="211"/>
      <c r="J273" s="211"/>
      <c r="K273" s="211"/>
      <c r="L273" s="211"/>
      <c r="M273" s="211"/>
      <c r="N273" s="211"/>
      <c r="O273" s="211"/>
      <c r="P273" s="211"/>
      <c r="Q273" s="211"/>
      <c r="R273" s="211"/>
      <c r="S273" s="211"/>
      <c r="T273" s="211"/>
      <c r="U273" s="211"/>
      <c r="V273" s="211"/>
      <c r="W273" s="211"/>
      <c r="X273" s="211"/>
      <c r="Y273" s="211"/>
      <c r="Z273" s="211"/>
      <c r="AA273" s="211"/>
      <c r="AB273" s="211"/>
      <c r="AC273" s="211"/>
      <c r="AD273" s="211"/>
      <c r="AE273" s="211"/>
      <c r="AF273" s="211"/>
      <c r="AG273" s="211"/>
      <c r="AH273" s="211"/>
      <c r="AI273" s="211"/>
      <c r="AJ273" s="211"/>
      <c r="AK273" s="211"/>
      <c r="AL273" s="211"/>
      <c r="AM273" s="211"/>
      <c r="AN273" s="211"/>
      <c r="AO273" s="211"/>
      <c r="AP273" s="211"/>
      <c r="AQ273" s="211"/>
      <c r="AR273" s="211"/>
      <c r="AS273" s="211"/>
      <c r="AT273" s="211"/>
      <c r="AU273" s="211"/>
      <c r="AV273" s="211"/>
      <c r="AW273" s="212"/>
      <c r="AX273" s="57" t="s">
        <v>182</v>
      </c>
      <c r="AY273" s="58"/>
      <c r="AZ273" s="58"/>
      <c r="BA273" s="58"/>
      <c r="BB273" s="58"/>
      <c r="BC273" s="58" t="s">
        <v>165</v>
      </c>
      <c r="BD273" s="58"/>
      <c r="BE273" s="58"/>
      <c r="BF273" s="58"/>
      <c r="BG273" s="58"/>
      <c r="BH273" s="58"/>
      <c r="BI273" s="58"/>
      <c r="BJ273" s="58" t="s">
        <v>186</v>
      </c>
      <c r="BK273" s="58"/>
      <c r="BL273" s="58"/>
      <c r="BM273" s="58"/>
      <c r="BN273" s="58"/>
      <c r="BO273" s="58"/>
      <c r="BP273" s="60"/>
      <c r="BQ273" s="60"/>
      <c r="BR273" s="60"/>
      <c r="BS273" s="60"/>
      <c r="BT273" s="60"/>
      <c r="BU273" s="60"/>
      <c r="BV273" s="60"/>
      <c r="BW273" s="60"/>
      <c r="BX273" s="60"/>
      <c r="BY273" s="60"/>
      <c r="BZ273" s="60"/>
      <c r="CA273" s="60"/>
      <c r="CB273" s="60"/>
      <c r="CC273" s="60"/>
      <c r="CD273" s="60"/>
      <c r="CE273" s="60"/>
      <c r="CF273" s="60"/>
      <c r="CG273" s="60"/>
      <c r="CH273" s="60"/>
      <c r="CI273" s="60"/>
      <c r="CJ273" s="60"/>
      <c r="CK273" s="60"/>
      <c r="CL273" s="60"/>
      <c r="CM273" s="60"/>
      <c r="CN273" s="123" t="s">
        <v>62</v>
      </c>
      <c r="CO273" s="123"/>
      <c r="CP273" s="123"/>
      <c r="CQ273" s="123"/>
      <c r="CR273" s="123"/>
      <c r="CS273" s="123"/>
      <c r="CT273" s="123"/>
      <c r="CU273" s="124"/>
    </row>
    <row r="274" spans="1:99" ht="32.25" customHeight="1">
      <c r="A274" s="80" t="s">
        <v>422</v>
      </c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0"/>
      <c r="AP274" s="80"/>
      <c r="AQ274" s="80"/>
      <c r="AR274" s="80"/>
      <c r="AS274" s="80"/>
      <c r="AT274" s="80"/>
      <c r="AU274" s="80"/>
      <c r="AV274" s="80"/>
      <c r="AW274" s="80"/>
      <c r="AX274" s="81"/>
      <c r="AY274" s="82"/>
      <c r="AZ274" s="82"/>
      <c r="BA274" s="82"/>
      <c r="BB274" s="83"/>
      <c r="BC274" s="84"/>
      <c r="BD274" s="84"/>
      <c r="BE274" s="84"/>
      <c r="BF274" s="84"/>
      <c r="BG274" s="84"/>
      <c r="BH274" s="84"/>
      <c r="BI274" s="84"/>
      <c r="BJ274" s="85"/>
      <c r="BK274" s="82"/>
      <c r="BL274" s="82"/>
      <c r="BM274" s="82"/>
      <c r="BN274" s="82"/>
      <c r="BO274" s="83"/>
      <c r="BP274" s="86">
        <f>BP275</f>
        <v>0</v>
      </c>
      <c r="BQ274" s="87"/>
      <c r="BR274" s="87"/>
      <c r="BS274" s="87"/>
      <c r="BT274" s="87"/>
      <c r="BU274" s="87"/>
      <c r="BV274" s="87"/>
      <c r="BW274" s="88"/>
      <c r="BX274" s="86">
        <f t="shared" ref="BX274" si="113">BX275</f>
        <v>0</v>
      </c>
      <c r="BY274" s="87"/>
      <c r="BZ274" s="87"/>
      <c r="CA274" s="87"/>
      <c r="CB274" s="87"/>
      <c r="CC274" s="87"/>
      <c r="CD274" s="87"/>
      <c r="CE274" s="88"/>
      <c r="CF274" s="86">
        <f t="shared" ref="CF274" si="114">CF275</f>
        <v>0</v>
      </c>
      <c r="CG274" s="87"/>
      <c r="CH274" s="87"/>
      <c r="CI274" s="87"/>
      <c r="CJ274" s="87"/>
      <c r="CK274" s="87"/>
      <c r="CL274" s="87"/>
      <c r="CM274" s="88"/>
      <c r="CN274" s="89"/>
      <c r="CO274" s="90"/>
      <c r="CP274" s="90"/>
      <c r="CQ274" s="90"/>
      <c r="CR274" s="90"/>
      <c r="CS274" s="90"/>
      <c r="CT274" s="90"/>
      <c r="CU274" s="91"/>
    </row>
    <row r="275" spans="1:99" s="1" customFormat="1" ht="11.25" customHeight="1">
      <c r="A275" s="48" t="s">
        <v>161</v>
      </c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9"/>
      <c r="AX275" s="92" t="s">
        <v>162</v>
      </c>
      <c r="AY275" s="93"/>
      <c r="AZ275" s="93"/>
      <c r="BA275" s="93"/>
      <c r="BB275" s="93"/>
      <c r="BC275" s="93" t="s">
        <v>62</v>
      </c>
      <c r="BD275" s="93"/>
      <c r="BE275" s="93"/>
      <c r="BF275" s="93"/>
      <c r="BG275" s="93"/>
      <c r="BH275" s="93"/>
      <c r="BI275" s="93"/>
      <c r="BJ275" s="93"/>
      <c r="BK275" s="93"/>
      <c r="BL275" s="93"/>
      <c r="BM275" s="93"/>
      <c r="BN275" s="93"/>
      <c r="BO275" s="93"/>
      <c r="BP275" s="94">
        <f>BP276</f>
        <v>0</v>
      </c>
      <c r="BQ275" s="94"/>
      <c r="BR275" s="94"/>
      <c r="BS275" s="94"/>
      <c r="BT275" s="94"/>
      <c r="BU275" s="94"/>
      <c r="BV275" s="94"/>
      <c r="BW275" s="94"/>
      <c r="BX275" s="94">
        <f t="shared" ref="BX275" si="115">BX276</f>
        <v>0</v>
      </c>
      <c r="BY275" s="94"/>
      <c r="BZ275" s="94"/>
      <c r="CA275" s="94"/>
      <c r="CB275" s="94"/>
      <c r="CC275" s="94"/>
      <c r="CD275" s="94"/>
      <c r="CE275" s="94"/>
      <c r="CF275" s="94">
        <f t="shared" ref="CF275" si="116">CF276</f>
        <v>0</v>
      </c>
      <c r="CG275" s="94"/>
      <c r="CH275" s="94"/>
      <c r="CI275" s="94"/>
      <c r="CJ275" s="94"/>
      <c r="CK275" s="94"/>
      <c r="CL275" s="94"/>
      <c r="CM275" s="94"/>
      <c r="CN275" s="53"/>
      <c r="CO275" s="54"/>
      <c r="CP275" s="54"/>
      <c r="CQ275" s="54"/>
      <c r="CR275" s="54"/>
      <c r="CS275" s="54"/>
      <c r="CT275" s="54"/>
      <c r="CU275" s="55"/>
    </row>
    <row r="276" spans="1:99" s="1" customFormat="1">
      <c r="A276" s="48" t="s">
        <v>163</v>
      </c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9"/>
      <c r="AX276" s="50" t="s">
        <v>164</v>
      </c>
      <c r="AY276" s="51"/>
      <c r="AZ276" s="51"/>
      <c r="BA276" s="51"/>
      <c r="BB276" s="51"/>
      <c r="BC276" s="51" t="s">
        <v>165</v>
      </c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2">
        <f>BP277</f>
        <v>0</v>
      </c>
      <c r="BQ276" s="52"/>
      <c r="BR276" s="52"/>
      <c r="BS276" s="52"/>
      <c r="BT276" s="52"/>
      <c r="BU276" s="52"/>
      <c r="BV276" s="52"/>
      <c r="BW276" s="52"/>
      <c r="BX276" s="52">
        <f t="shared" ref="BX276" si="117">BX277</f>
        <v>0</v>
      </c>
      <c r="BY276" s="52"/>
      <c r="BZ276" s="52"/>
      <c r="CA276" s="52"/>
      <c r="CB276" s="52"/>
      <c r="CC276" s="52"/>
      <c r="CD276" s="52"/>
      <c r="CE276" s="52"/>
      <c r="CF276" s="52">
        <f t="shared" ref="CF276" si="118">CF277</f>
        <v>0</v>
      </c>
      <c r="CG276" s="52"/>
      <c r="CH276" s="52"/>
      <c r="CI276" s="52"/>
      <c r="CJ276" s="52"/>
      <c r="CK276" s="52"/>
      <c r="CL276" s="52"/>
      <c r="CM276" s="52"/>
      <c r="CN276" s="53"/>
      <c r="CO276" s="54"/>
      <c r="CP276" s="54"/>
      <c r="CQ276" s="54"/>
      <c r="CR276" s="54"/>
      <c r="CS276" s="54"/>
      <c r="CT276" s="54"/>
      <c r="CU276" s="55"/>
    </row>
    <row r="277" spans="1:99" ht="44.25" customHeight="1">
      <c r="A277" s="211" t="s">
        <v>427</v>
      </c>
      <c r="B277" s="211"/>
      <c r="C277" s="211"/>
      <c r="D277" s="211"/>
      <c r="E277" s="211"/>
      <c r="F277" s="211"/>
      <c r="G277" s="211"/>
      <c r="H277" s="211"/>
      <c r="I277" s="211"/>
      <c r="J277" s="211"/>
      <c r="K277" s="211"/>
      <c r="L277" s="211"/>
      <c r="M277" s="211"/>
      <c r="N277" s="211"/>
      <c r="O277" s="211"/>
      <c r="P277" s="211"/>
      <c r="Q277" s="211"/>
      <c r="R277" s="211"/>
      <c r="S277" s="211"/>
      <c r="T277" s="211"/>
      <c r="U277" s="211"/>
      <c r="V277" s="211"/>
      <c r="W277" s="211"/>
      <c r="X277" s="211"/>
      <c r="Y277" s="211"/>
      <c r="Z277" s="211"/>
      <c r="AA277" s="211"/>
      <c r="AB277" s="211"/>
      <c r="AC277" s="211"/>
      <c r="AD277" s="211"/>
      <c r="AE277" s="211"/>
      <c r="AF277" s="211"/>
      <c r="AG277" s="211"/>
      <c r="AH277" s="211"/>
      <c r="AI277" s="211"/>
      <c r="AJ277" s="211"/>
      <c r="AK277" s="211"/>
      <c r="AL277" s="211"/>
      <c r="AM277" s="211"/>
      <c r="AN277" s="211"/>
      <c r="AO277" s="211"/>
      <c r="AP277" s="211"/>
      <c r="AQ277" s="211"/>
      <c r="AR277" s="211"/>
      <c r="AS277" s="211"/>
      <c r="AT277" s="211"/>
      <c r="AU277" s="211"/>
      <c r="AV277" s="211"/>
      <c r="AW277" s="212"/>
      <c r="AX277" s="57" t="s">
        <v>182</v>
      </c>
      <c r="AY277" s="58"/>
      <c r="AZ277" s="58"/>
      <c r="BA277" s="58"/>
      <c r="BB277" s="58"/>
      <c r="BC277" s="58" t="s">
        <v>165</v>
      </c>
      <c r="BD277" s="58"/>
      <c r="BE277" s="58"/>
      <c r="BF277" s="58"/>
      <c r="BG277" s="58"/>
      <c r="BH277" s="58"/>
      <c r="BI277" s="58"/>
      <c r="BJ277" s="58" t="s">
        <v>186</v>
      </c>
      <c r="BK277" s="58"/>
      <c r="BL277" s="58"/>
      <c r="BM277" s="58"/>
      <c r="BN277" s="58"/>
      <c r="BO277" s="58"/>
      <c r="BP277" s="60"/>
      <c r="BQ277" s="60"/>
      <c r="BR277" s="60"/>
      <c r="BS277" s="60"/>
      <c r="BT277" s="60"/>
      <c r="BU277" s="60"/>
      <c r="BV277" s="60"/>
      <c r="BW277" s="60"/>
      <c r="BX277" s="60"/>
      <c r="BY277" s="60"/>
      <c r="BZ277" s="60"/>
      <c r="CA277" s="60"/>
      <c r="CB277" s="60"/>
      <c r="CC277" s="60"/>
      <c r="CD277" s="60"/>
      <c r="CE277" s="60"/>
      <c r="CF277" s="60"/>
      <c r="CG277" s="60"/>
      <c r="CH277" s="60"/>
      <c r="CI277" s="60"/>
      <c r="CJ277" s="60"/>
      <c r="CK277" s="60"/>
      <c r="CL277" s="60"/>
      <c r="CM277" s="60"/>
      <c r="CN277" s="123" t="s">
        <v>62</v>
      </c>
      <c r="CO277" s="123"/>
      <c r="CP277" s="123"/>
      <c r="CQ277" s="123"/>
      <c r="CR277" s="123"/>
      <c r="CS277" s="123"/>
      <c r="CT277" s="123"/>
      <c r="CU277" s="124"/>
    </row>
    <row r="278" spans="1:99" ht="32.25" customHeight="1">
      <c r="A278" s="80" t="s">
        <v>454</v>
      </c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  <c r="AQ278" s="80"/>
      <c r="AR278" s="80"/>
      <c r="AS278" s="80"/>
      <c r="AT278" s="80"/>
      <c r="AU278" s="80"/>
      <c r="AV278" s="80"/>
      <c r="AW278" s="80"/>
      <c r="AX278" s="81"/>
      <c r="AY278" s="82"/>
      <c r="AZ278" s="82"/>
      <c r="BA278" s="82"/>
      <c r="BB278" s="83"/>
      <c r="BC278" s="84"/>
      <c r="BD278" s="84"/>
      <c r="BE278" s="84"/>
      <c r="BF278" s="84"/>
      <c r="BG278" s="84"/>
      <c r="BH278" s="84"/>
      <c r="BI278" s="84"/>
      <c r="BJ278" s="85"/>
      <c r="BK278" s="82"/>
      <c r="BL278" s="82"/>
      <c r="BM278" s="82"/>
      <c r="BN278" s="82"/>
      <c r="BO278" s="83"/>
      <c r="BP278" s="86">
        <f>BP279</f>
        <v>212400</v>
      </c>
      <c r="BQ278" s="87"/>
      <c r="BR278" s="87"/>
      <c r="BS278" s="87"/>
      <c r="BT278" s="87"/>
      <c r="BU278" s="87"/>
      <c r="BV278" s="87"/>
      <c r="BW278" s="88"/>
      <c r="BX278" s="86">
        <f t="shared" ref="BX278:BX284" si="119">BX279</f>
        <v>207500</v>
      </c>
      <c r="BY278" s="87"/>
      <c r="BZ278" s="87"/>
      <c r="CA278" s="87"/>
      <c r="CB278" s="87"/>
      <c r="CC278" s="87"/>
      <c r="CD278" s="87"/>
      <c r="CE278" s="88"/>
      <c r="CF278" s="86">
        <f t="shared" ref="CF278:CF284" si="120">CF279</f>
        <v>236500</v>
      </c>
      <c r="CG278" s="87"/>
      <c r="CH278" s="87"/>
      <c r="CI278" s="87"/>
      <c r="CJ278" s="87"/>
      <c r="CK278" s="87"/>
      <c r="CL278" s="87"/>
      <c r="CM278" s="88"/>
      <c r="CN278" s="89"/>
      <c r="CO278" s="90"/>
      <c r="CP278" s="90"/>
      <c r="CQ278" s="90"/>
      <c r="CR278" s="90"/>
      <c r="CS278" s="90"/>
      <c r="CT278" s="90"/>
      <c r="CU278" s="91"/>
    </row>
    <row r="279" spans="1:99" s="1" customFormat="1" ht="11.25" customHeight="1">
      <c r="A279" s="48" t="s">
        <v>161</v>
      </c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9"/>
      <c r="AX279" s="92" t="s">
        <v>162</v>
      </c>
      <c r="AY279" s="93"/>
      <c r="AZ279" s="93"/>
      <c r="BA279" s="93"/>
      <c r="BB279" s="93"/>
      <c r="BC279" s="93" t="s">
        <v>62</v>
      </c>
      <c r="BD279" s="93"/>
      <c r="BE279" s="93"/>
      <c r="BF279" s="93"/>
      <c r="BG279" s="93"/>
      <c r="BH279" s="93"/>
      <c r="BI279" s="93"/>
      <c r="BJ279" s="93"/>
      <c r="BK279" s="93"/>
      <c r="BL279" s="93"/>
      <c r="BM279" s="93"/>
      <c r="BN279" s="93"/>
      <c r="BO279" s="93"/>
      <c r="BP279" s="94">
        <f>BP280</f>
        <v>212400</v>
      </c>
      <c r="BQ279" s="94"/>
      <c r="BR279" s="94"/>
      <c r="BS279" s="94"/>
      <c r="BT279" s="94"/>
      <c r="BU279" s="94"/>
      <c r="BV279" s="94"/>
      <c r="BW279" s="94"/>
      <c r="BX279" s="94">
        <f t="shared" si="119"/>
        <v>207500</v>
      </c>
      <c r="BY279" s="94"/>
      <c r="BZ279" s="94"/>
      <c r="CA279" s="94"/>
      <c r="CB279" s="94"/>
      <c r="CC279" s="94"/>
      <c r="CD279" s="94"/>
      <c r="CE279" s="94"/>
      <c r="CF279" s="94">
        <f t="shared" si="120"/>
        <v>236500</v>
      </c>
      <c r="CG279" s="94"/>
      <c r="CH279" s="94"/>
      <c r="CI279" s="94"/>
      <c r="CJ279" s="94"/>
      <c r="CK279" s="94"/>
      <c r="CL279" s="94"/>
      <c r="CM279" s="94"/>
      <c r="CN279" s="53"/>
      <c r="CO279" s="54"/>
      <c r="CP279" s="54"/>
      <c r="CQ279" s="54"/>
      <c r="CR279" s="54"/>
      <c r="CS279" s="54"/>
      <c r="CT279" s="54"/>
      <c r="CU279" s="55"/>
    </row>
    <row r="280" spans="1:99" s="1" customFormat="1">
      <c r="A280" s="48" t="s">
        <v>163</v>
      </c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9"/>
      <c r="AX280" s="50" t="s">
        <v>164</v>
      </c>
      <c r="AY280" s="51"/>
      <c r="AZ280" s="51"/>
      <c r="BA280" s="51"/>
      <c r="BB280" s="51"/>
      <c r="BC280" s="51" t="s">
        <v>165</v>
      </c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2">
        <f>BP281+BP282</f>
        <v>212400</v>
      </c>
      <c r="BQ280" s="52"/>
      <c r="BR280" s="52"/>
      <c r="BS280" s="52"/>
      <c r="BT280" s="52"/>
      <c r="BU280" s="52"/>
      <c r="BV280" s="52"/>
      <c r="BW280" s="52"/>
      <c r="BX280" s="52">
        <f t="shared" ref="BX280" si="121">BX281+BX282</f>
        <v>207500</v>
      </c>
      <c r="BY280" s="52"/>
      <c r="BZ280" s="52"/>
      <c r="CA280" s="52"/>
      <c r="CB280" s="52"/>
      <c r="CC280" s="52"/>
      <c r="CD280" s="52"/>
      <c r="CE280" s="52"/>
      <c r="CF280" s="52">
        <f t="shared" ref="CF280" si="122">CF281+CF282</f>
        <v>236500</v>
      </c>
      <c r="CG280" s="52"/>
      <c r="CH280" s="52"/>
      <c r="CI280" s="52"/>
      <c r="CJ280" s="52"/>
      <c r="CK280" s="52"/>
      <c r="CL280" s="52"/>
      <c r="CM280" s="52"/>
      <c r="CN280" s="53"/>
      <c r="CO280" s="54"/>
      <c r="CP280" s="54"/>
      <c r="CQ280" s="54"/>
      <c r="CR280" s="54"/>
      <c r="CS280" s="54"/>
      <c r="CT280" s="54"/>
      <c r="CU280" s="55"/>
    </row>
    <row r="281" spans="1:99" s="1" customFormat="1" ht="11.25" customHeight="1">
      <c r="A281" s="56" t="s">
        <v>178</v>
      </c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7" t="s">
        <v>179</v>
      </c>
      <c r="AY281" s="58"/>
      <c r="AZ281" s="58"/>
      <c r="BA281" s="58"/>
      <c r="BB281" s="58"/>
      <c r="BC281" s="58" t="s">
        <v>165</v>
      </c>
      <c r="BD281" s="58"/>
      <c r="BE281" s="58"/>
      <c r="BF281" s="58"/>
      <c r="BG281" s="58"/>
      <c r="BH281" s="58"/>
      <c r="BI281" s="58"/>
      <c r="BJ281" s="58" t="s">
        <v>180</v>
      </c>
      <c r="BK281" s="58"/>
      <c r="BL281" s="58"/>
      <c r="BM281" s="58"/>
      <c r="BN281" s="58"/>
      <c r="BO281" s="58"/>
      <c r="BP281" s="161">
        <v>212400</v>
      </c>
      <c r="BQ281" s="161"/>
      <c r="BR281" s="161"/>
      <c r="BS281" s="161"/>
      <c r="BT281" s="161"/>
      <c r="BU281" s="161"/>
      <c r="BV281" s="161"/>
      <c r="BW281" s="161"/>
      <c r="BX281" s="161">
        <v>207500</v>
      </c>
      <c r="BY281" s="161"/>
      <c r="BZ281" s="161"/>
      <c r="CA281" s="161"/>
      <c r="CB281" s="161"/>
      <c r="CC281" s="161"/>
      <c r="CD281" s="161"/>
      <c r="CE281" s="161"/>
      <c r="CF281" s="161">
        <v>236500</v>
      </c>
      <c r="CG281" s="161"/>
      <c r="CH281" s="161"/>
      <c r="CI281" s="161"/>
      <c r="CJ281" s="161"/>
      <c r="CK281" s="161"/>
      <c r="CL281" s="161"/>
      <c r="CM281" s="161"/>
      <c r="CN281" s="61"/>
      <c r="CO281" s="62"/>
      <c r="CP281" s="62"/>
      <c r="CQ281" s="62"/>
      <c r="CR281" s="62"/>
      <c r="CS281" s="62"/>
      <c r="CT281" s="62"/>
      <c r="CU281" s="63"/>
    </row>
    <row r="282" spans="1:99" s="1" customFormat="1" ht="11.25" customHeight="1">
      <c r="A282" s="56" t="s">
        <v>190</v>
      </c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64" t="s">
        <v>185</v>
      </c>
      <c r="AY282" s="65"/>
      <c r="AZ282" s="65"/>
      <c r="BA282" s="65"/>
      <c r="BB282" s="66"/>
      <c r="BC282" s="67" t="s">
        <v>165</v>
      </c>
      <c r="BD282" s="68"/>
      <c r="BE282" s="68"/>
      <c r="BF282" s="68"/>
      <c r="BG282" s="68"/>
      <c r="BH282" s="68"/>
      <c r="BI282" s="69"/>
      <c r="BJ282" s="70" t="s">
        <v>192</v>
      </c>
      <c r="BK282" s="65"/>
      <c r="BL282" s="65"/>
      <c r="BM282" s="65"/>
      <c r="BN282" s="65"/>
      <c r="BO282" s="66"/>
      <c r="BP282" s="74"/>
      <c r="BQ282" s="75"/>
      <c r="BR282" s="75"/>
      <c r="BS282" s="75"/>
      <c r="BT282" s="75"/>
      <c r="BU282" s="75"/>
      <c r="BV282" s="75"/>
      <c r="BW282" s="76"/>
      <c r="BX282" s="74"/>
      <c r="BY282" s="75"/>
      <c r="BZ282" s="75"/>
      <c r="CA282" s="75"/>
      <c r="CB282" s="75"/>
      <c r="CC282" s="75"/>
      <c r="CD282" s="75"/>
      <c r="CE282" s="76"/>
      <c r="CF282" s="74"/>
      <c r="CG282" s="75"/>
      <c r="CH282" s="75"/>
      <c r="CI282" s="75"/>
      <c r="CJ282" s="75"/>
      <c r="CK282" s="75"/>
      <c r="CL282" s="75"/>
      <c r="CM282" s="76"/>
      <c r="CN282" s="77"/>
      <c r="CO282" s="78"/>
      <c r="CP282" s="78"/>
      <c r="CQ282" s="78"/>
      <c r="CR282" s="78"/>
      <c r="CS282" s="78"/>
      <c r="CT282" s="78"/>
      <c r="CU282" s="79"/>
    </row>
    <row r="283" spans="1:99" ht="32.25" customHeight="1">
      <c r="A283" s="80" t="s">
        <v>455</v>
      </c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0"/>
      <c r="AP283" s="80"/>
      <c r="AQ283" s="80"/>
      <c r="AR283" s="80"/>
      <c r="AS283" s="80"/>
      <c r="AT283" s="80"/>
      <c r="AU283" s="80"/>
      <c r="AV283" s="80"/>
      <c r="AW283" s="80"/>
      <c r="AX283" s="81"/>
      <c r="AY283" s="82"/>
      <c r="AZ283" s="82"/>
      <c r="BA283" s="82"/>
      <c r="BB283" s="83"/>
      <c r="BC283" s="84"/>
      <c r="BD283" s="84"/>
      <c r="BE283" s="84"/>
      <c r="BF283" s="84"/>
      <c r="BG283" s="84"/>
      <c r="BH283" s="84"/>
      <c r="BI283" s="84"/>
      <c r="BJ283" s="85"/>
      <c r="BK283" s="82"/>
      <c r="BL283" s="82"/>
      <c r="BM283" s="82"/>
      <c r="BN283" s="82"/>
      <c r="BO283" s="83"/>
      <c r="BP283" s="86">
        <f>BP284</f>
        <v>753100</v>
      </c>
      <c r="BQ283" s="87"/>
      <c r="BR283" s="87"/>
      <c r="BS283" s="87"/>
      <c r="BT283" s="87"/>
      <c r="BU283" s="87"/>
      <c r="BV283" s="87"/>
      <c r="BW283" s="88"/>
      <c r="BX283" s="86">
        <f t="shared" si="119"/>
        <v>758000</v>
      </c>
      <c r="BY283" s="87"/>
      <c r="BZ283" s="87"/>
      <c r="CA283" s="87"/>
      <c r="CB283" s="87"/>
      <c r="CC283" s="87"/>
      <c r="CD283" s="87"/>
      <c r="CE283" s="88"/>
      <c r="CF283" s="86">
        <f t="shared" si="120"/>
        <v>729000</v>
      </c>
      <c r="CG283" s="87"/>
      <c r="CH283" s="87"/>
      <c r="CI283" s="87"/>
      <c r="CJ283" s="87"/>
      <c r="CK283" s="87"/>
      <c r="CL283" s="87"/>
      <c r="CM283" s="88"/>
      <c r="CN283" s="89"/>
      <c r="CO283" s="90"/>
      <c r="CP283" s="90"/>
      <c r="CQ283" s="90"/>
      <c r="CR283" s="90"/>
      <c r="CS283" s="90"/>
      <c r="CT283" s="90"/>
      <c r="CU283" s="91"/>
    </row>
    <row r="284" spans="1:99" s="1" customFormat="1" ht="11.25" customHeight="1">
      <c r="A284" s="48" t="s">
        <v>161</v>
      </c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  <c r="AV284" s="48"/>
      <c r="AW284" s="49"/>
      <c r="AX284" s="92" t="s">
        <v>162</v>
      </c>
      <c r="AY284" s="93"/>
      <c r="AZ284" s="93"/>
      <c r="BA284" s="93"/>
      <c r="BB284" s="93"/>
      <c r="BC284" s="93" t="s">
        <v>62</v>
      </c>
      <c r="BD284" s="93"/>
      <c r="BE284" s="93"/>
      <c r="BF284" s="93"/>
      <c r="BG284" s="93"/>
      <c r="BH284" s="93"/>
      <c r="BI284" s="93"/>
      <c r="BJ284" s="93"/>
      <c r="BK284" s="93"/>
      <c r="BL284" s="93"/>
      <c r="BM284" s="93"/>
      <c r="BN284" s="93"/>
      <c r="BO284" s="93"/>
      <c r="BP284" s="94">
        <f>BP285</f>
        <v>753100</v>
      </c>
      <c r="BQ284" s="94"/>
      <c r="BR284" s="94"/>
      <c r="BS284" s="94"/>
      <c r="BT284" s="94"/>
      <c r="BU284" s="94"/>
      <c r="BV284" s="94"/>
      <c r="BW284" s="94"/>
      <c r="BX284" s="94">
        <f t="shared" si="119"/>
        <v>758000</v>
      </c>
      <c r="BY284" s="94"/>
      <c r="BZ284" s="94"/>
      <c r="CA284" s="94"/>
      <c r="CB284" s="94"/>
      <c r="CC284" s="94"/>
      <c r="CD284" s="94"/>
      <c r="CE284" s="94"/>
      <c r="CF284" s="94">
        <f t="shared" si="120"/>
        <v>729000</v>
      </c>
      <c r="CG284" s="94"/>
      <c r="CH284" s="94"/>
      <c r="CI284" s="94"/>
      <c r="CJ284" s="94"/>
      <c r="CK284" s="94"/>
      <c r="CL284" s="94"/>
      <c r="CM284" s="94"/>
      <c r="CN284" s="53"/>
      <c r="CO284" s="54"/>
      <c r="CP284" s="54"/>
      <c r="CQ284" s="54"/>
      <c r="CR284" s="54"/>
      <c r="CS284" s="54"/>
      <c r="CT284" s="54"/>
      <c r="CU284" s="55"/>
    </row>
    <row r="285" spans="1:99" s="1" customFormat="1">
      <c r="A285" s="48" t="s">
        <v>163</v>
      </c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  <c r="AV285" s="48"/>
      <c r="AW285" s="49"/>
      <c r="AX285" s="50" t="s">
        <v>164</v>
      </c>
      <c r="AY285" s="51"/>
      <c r="AZ285" s="51"/>
      <c r="BA285" s="51"/>
      <c r="BB285" s="51"/>
      <c r="BC285" s="51" t="s">
        <v>165</v>
      </c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2">
        <f>BP286+BP287</f>
        <v>753100</v>
      </c>
      <c r="BQ285" s="52"/>
      <c r="BR285" s="52"/>
      <c r="BS285" s="52"/>
      <c r="BT285" s="52"/>
      <c r="BU285" s="52"/>
      <c r="BV285" s="52"/>
      <c r="BW285" s="52"/>
      <c r="BX285" s="52">
        <f t="shared" ref="BX285" si="123">BX286+BX287</f>
        <v>758000</v>
      </c>
      <c r="BY285" s="52"/>
      <c r="BZ285" s="52"/>
      <c r="CA285" s="52"/>
      <c r="CB285" s="52"/>
      <c r="CC285" s="52"/>
      <c r="CD285" s="52"/>
      <c r="CE285" s="52"/>
      <c r="CF285" s="52">
        <f t="shared" ref="CF285" si="124">CF286+CF287</f>
        <v>729000</v>
      </c>
      <c r="CG285" s="52"/>
      <c r="CH285" s="52"/>
      <c r="CI285" s="52"/>
      <c r="CJ285" s="52"/>
      <c r="CK285" s="52"/>
      <c r="CL285" s="52"/>
      <c r="CM285" s="52"/>
      <c r="CN285" s="53"/>
      <c r="CO285" s="54"/>
      <c r="CP285" s="54"/>
      <c r="CQ285" s="54"/>
      <c r="CR285" s="54"/>
      <c r="CS285" s="54"/>
      <c r="CT285" s="54"/>
      <c r="CU285" s="55"/>
    </row>
    <row r="286" spans="1:99" s="1" customFormat="1" ht="11.25" customHeight="1">
      <c r="A286" s="56" t="s">
        <v>178</v>
      </c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7" t="s">
        <v>179</v>
      </c>
      <c r="AY286" s="58"/>
      <c r="AZ286" s="58"/>
      <c r="BA286" s="58"/>
      <c r="BB286" s="58"/>
      <c r="BC286" s="58" t="s">
        <v>165</v>
      </c>
      <c r="BD286" s="58"/>
      <c r="BE286" s="58"/>
      <c r="BF286" s="58"/>
      <c r="BG286" s="58"/>
      <c r="BH286" s="58"/>
      <c r="BI286" s="58"/>
      <c r="BJ286" s="58" t="s">
        <v>180</v>
      </c>
      <c r="BK286" s="58"/>
      <c r="BL286" s="58"/>
      <c r="BM286" s="58"/>
      <c r="BN286" s="58"/>
      <c r="BO286" s="58"/>
      <c r="BP286" s="161">
        <v>753100</v>
      </c>
      <c r="BQ286" s="161"/>
      <c r="BR286" s="161"/>
      <c r="BS286" s="161"/>
      <c r="BT286" s="161"/>
      <c r="BU286" s="161"/>
      <c r="BV286" s="161"/>
      <c r="BW286" s="161"/>
      <c r="BX286" s="161">
        <v>758000</v>
      </c>
      <c r="BY286" s="161"/>
      <c r="BZ286" s="161"/>
      <c r="CA286" s="161"/>
      <c r="CB286" s="161"/>
      <c r="CC286" s="161"/>
      <c r="CD286" s="161"/>
      <c r="CE286" s="161"/>
      <c r="CF286" s="161">
        <v>729000</v>
      </c>
      <c r="CG286" s="161"/>
      <c r="CH286" s="161"/>
      <c r="CI286" s="161"/>
      <c r="CJ286" s="161"/>
      <c r="CK286" s="161"/>
      <c r="CL286" s="161"/>
      <c r="CM286" s="161"/>
      <c r="CN286" s="61"/>
      <c r="CO286" s="62"/>
      <c r="CP286" s="62"/>
      <c r="CQ286" s="62"/>
      <c r="CR286" s="62"/>
      <c r="CS286" s="62"/>
      <c r="CT286" s="62"/>
      <c r="CU286" s="63"/>
    </row>
    <row r="287" spans="1:99" s="1" customFormat="1" ht="11.25" customHeight="1">
      <c r="A287" s="56" t="s">
        <v>190</v>
      </c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64" t="s">
        <v>185</v>
      </c>
      <c r="AY287" s="65"/>
      <c r="AZ287" s="65"/>
      <c r="BA287" s="65"/>
      <c r="BB287" s="66"/>
      <c r="BC287" s="67" t="s">
        <v>165</v>
      </c>
      <c r="BD287" s="68"/>
      <c r="BE287" s="68"/>
      <c r="BF287" s="68"/>
      <c r="BG287" s="68"/>
      <c r="BH287" s="68"/>
      <c r="BI287" s="69"/>
      <c r="BJ287" s="70" t="s">
        <v>192</v>
      </c>
      <c r="BK287" s="65"/>
      <c r="BL287" s="65"/>
      <c r="BM287" s="65"/>
      <c r="BN287" s="65"/>
      <c r="BO287" s="66"/>
      <c r="BP287" s="74"/>
      <c r="BQ287" s="75"/>
      <c r="BR287" s="75"/>
      <c r="BS287" s="75"/>
      <c r="BT287" s="75"/>
      <c r="BU287" s="75"/>
      <c r="BV287" s="75"/>
      <c r="BW287" s="76"/>
      <c r="BX287" s="74"/>
      <c r="BY287" s="75"/>
      <c r="BZ287" s="75"/>
      <c r="CA287" s="75"/>
      <c r="CB287" s="75"/>
      <c r="CC287" s="75"/>
      <c r="CD287" s="75"/>
      <c r="CE287" s="76"/>
      <c r="CF287" s="74"/>
      <c r="CG287" s="75"/>
      <c r="CH287" s="75"/>
      <c r="CI287" s="75"/>
      <c r="CJ287" s="75"/>
      <c r="CK287" s="75"/>
      <c r="CL287" s="75"/>
      <c r="CM287" s="76"/>
      <c r="CN287" s="77"/>
      <c r="CO287" s="78"/>
      <c r="CP287" s="78"/>
      <c r="CQ287" s="78"/>
      <c r="CR287" s="78"/>
      <c r="CS287" s="78"/>
      <c r="CT287" s="78"/>
      <c r="CU287" s="79"/>
    </row>
    <row r="288" spans="1:99" ht="32.25" customHeight="1">
      <c r="A288" s="80" t="s">
        <v>456</v>
      </c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80"/>
      <c r="AP288" s="80"/>
      <c r="AQ288" s="80"/>
      <c r="AR288" s="80"/>
      <c r="AS288" s="80"/>
      <c r="AT288" s="80"/>
      <c r="AU288" s="80"/>
      <c r="AV288" s="80"/>
      <c r="AW288" s="80"/>
      <c r="AX288" s="81"/>
      <c r="AY288" s="82"/>
      <c r="AZ288" s="82"/>
      <c r="BA288" s="82"/>
      <c r="BB288" s="83"/>
      <c r="BC288" s="84"/>
      <c r="BD288" s="84"/>
      <c r="BE288" s="84"/>
      <c r="BF288" s="84"/>
      <c r="BG288" s="84"/>
      <c r="BH288" s="84"/>
      <c r="BI288" s="84"/>
      <c r="BJ288" s="85"/>
      <c r="BK288" s="82"/>
      <c r="BL288" s="82"/>
      <c r="BM288" s="82"/>
      <c r="BN288" s="82"/>
      <c r="BO288" s="83"/>
      <c r="BP288" s="86">
        <f>BP289</f>
        <v>22500</v>
      </c>
      <c r="BQ288" s="87"/>
      <c r="BR288" s="87"/>
      <c r="BS288" s="87"/>
      <c r="BT288" s="87"/>
      <c r="BU288" s="87"/>
      <c r="BV288" s="87"/>
      <c r="BW288" s="88"/>
      <c r="BX288" s="86">
        <f t="shared" ref="BX288" si="125">BX289</f>
        <v>22600</v>
      </c>
      <c r="BY288" s="87"/>
      <c r="BZ288" s="87"/>
      <c r="CA288" s="87"/>
      <c r="CB288" s="87"/>
      <c r="CC288" s="87"/>
      <c r="CD288" s="87"/>
      <c r="CE288" s="88"/>
      <c r="CF288" s="86">
        <f t="shared" ref="CF288" si="126">CF289</f>
        <v>21700</v>
      </c>
      <c r="CG288" s="87"/>
      <c r="CH288" s="87"/>
      <c r="CI288" s="87"/>
      <c r="CJ288" s="87"/>
      <c r="CK288" s="87"/>
      <c r="CL288" s="87"/>
      <c r="CM288" s="88"/>
      <c r="CN288" s="89"/>
      <c r="CO288" s="90"/>
      <c r="CP288" s="90"/>
      <c r="CQ288" s="90"/>
      <c r="CR288" s="90"/>
      <c r="CS288" s="90"/>
      <c r="CT288" s="90"/>
      <c r="CU288" s="91"/>
    </row>
    <row r="289" spans="1:99" s="1" customFormat="1" ht="11.25" customHeight="1">
      <c r="A289" s="48" t="s">
        <v>161</v>
      </c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9"/>
      <c r="AX289" s="92" t="s">
        <v>162</v>
      </c>
      <c r="AY289" s="93"/>
      <c r="AZ289" s="93"/>
      <c r="BA289" s="93"/>
      <c r="BB289" s="93"/>
      <c r="BC289" s="93" t="s">
        <v>62</v>
      </c>
      <c r="BD289" s="93"/>
      <c r="BE289" s="93"/>
      <c r="BF289" s="93"/>
      <c r="BG289" s="93"/>
      <c r="BH289" s="93"/>
      <c r="BI289" s="93"/>
      <c r="BJ289" s="93"/>
      <c r="BK289" s="93"/>
      <c r="BL289" s="93"/>
      <c r="BM289" s="93"/>
      <c r="BN289" s="93"/>
      <c r="BO289" s="93"/>
      <c r="BP289" s="94">
        <f>BP290</f>
        <v>22500</v>
      </c>
      <c r="BQ289" s="94"/>
      <c r="BR289" s="94"/>
      <c r="BS289" s="94"/>
      <c r="BT289" s="94"/>
      <c r="BU289" s="94"/>
      <c r="BV289" s="94"/>
      <c r="BW289" s="94"/>
      <c r="BX289" s="94">
        <f t="shared" ref="BX289" si="127">BX290</f>
        <v>22600</v>
      </c>
      <c r="BY289" s="94"/>
      <c r="BZ289" s="94"/>
      <c r="CA289" s="94"/>
      <c r="CB289" s="94"/>
      <c r="CC289" s="94"/>
      <c r="CD289" s="94"/>
      <c r="CE289" s="94"/>
      <c r="CF289" s="94">
        <f t="shared" ref="CF289" si="128">CF290</f>
        <v>21700</v>
      </c>
      <c r="CG289" s="94"/>
      <c r="CH289" s="94"/>
      <c r="CI289" s="94"/>
      <c r="CJ289" s="94"/>
      <c r="CK289" s="94"/>
      <c r="CL289" s="94"/>
      <c r="CM289" s="94"/>
      <c r="CN289" s="53"/>
      <c r="CO289" s="54"/>
      <c r="CP289" s="54"/>
      <c r="CQ289" s="54"/>
      <c r="CR289" s="54"/>
      <c r="CS289" s="54"/>
      <c r="CT289" s="54"/>
      <c r="CU289" s="55"/>
    </row>
    <row r="290" spans="1:99" s="1" customFormat="1">
      <c r="A290" s="48" t="s">
        <v>163</v>
      </c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9"/>
      <c r="AX290" s="50" t="s">
        <v>164</v>
      </c>
      <c r="AY290" s="51"/>
      <c r="AZ290" s="51"/>
      <c r="BA290" s="51"/>
      <c r="BB290" s="51"/>
      <c r="BC290" s="51" t="s">
        <v>165</v>
      </c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2">
        <f>BP291+BP292</f>
        <v>22500</v>
      </c>
      <c r="BQ290" s="52"/>
      <c r="BR290" s="52"/>
      <c r="BS290" s="52"/>
      <c r="BT290" s="52"/>
      <c r="BU290" s="52"/>
      <c r="BV290" s="52"/>
      <c r="BW290" s="52"/>
      <c r="BX290" s="52">
        <f t="shared" ref="BX290" si="129">BX291+BX292</f>
        <v>22600</v>
      </c>
      <c r="BY290" s="52"/>
      <c r="BZ290" s="52"/>
      <c r="CA290" s="52"/>
      <c r="CB290" s="52"/>
      <c r="CC290" s="52"/>
      <c r="CD290" s="52"/>
      <c r="CE290" s="52"/>
      <c r="CF290" s="52">
        <f t="shared" ref="CF290" si="130">CF291+CF292</f>
        <v>21700</v>
      </c>
      <c r="CG290" s="52"/>
      <c r="CH290" s="52"/>
      <c r="CI290" s="52"/>
      <c r="CJ290" s="52"/>
      <c r="CK290" s="52"/>
      <c r="CL290" s="52"/>
      <c r="CM290" s="52"/>
      <c r="CN290" s="53"/>
      <c r="CO290" s="54"/>
      <c r="CP290" s="54"/>
      <c r="CQ290" s="54"/>
      <c r="CR290" s="54"/>
      <c r="CS290" s="54"/>
      <c r="CT290" s="54"/>
      <c r="CU290" s="55"/>
    </row>
    <row r="291" spans="1:99" s="1" customFormat="1" ht="11.25" customHeight="1">
      <c r="A291" s="56" t="s">
        <v>169</v>
      </c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64" t="s">
        <v>167</v>
      </c>
      <c r="AY291" s="65"/>
      <c r="AZ291" s="65"/>
      <c r="BA291" s="65"/>
      <c r="BB291" s="66"/>
      <c r="BC291" s="67" t="s">
        <v>165</v>
      </c>
      <c r="BD291" s="68"/>
      <c r="BE291" s="68"/>
      <c r="BF291" s="68"/>
      <c r="BG291" s="68"/>
      <c r="BH291" s="68"/>
      <c r="BI291" s="69"/>
      <c r="BJ291" s="70" t="s">
        <v>171</v>
      </c>
      <c r="BK291" s="65"/>
      <c r="BL291" s="65"/>
      <c r="BM291" s="65"/>
      <c r="BN291" s="65"/>
      <c r="BO291" s="66"/>
      <c r="BP291" s="74"/>
      <c r="BQ291" s="75"/>
      <c r="BR291" s="75"/>
      <c r="BS291" s="75"/>
      <c r="BT291" s="75"/>
      <c r="BU291" s="75"/>
      <c r="BV291" s="75"/>
      <c r="BW291" s="76"/>
      <c r="BX291" s="74"/>
      <c r="BY291" s="75"/>
      <c r="BZ291" s="75"/>
      <c r="CA291" s="75"/>
      <c r="CB291" s="75"/>
      <c r="CC291" s="75"/>
      <c r="CD291" s="75"/>
      <c r="CE291" s="76"/>
      <c r="CF291" s="74"/>
      <c r="CG291" s="75"/>
      <c r="CH291" s="75"/>
      <c r="CI291" s="75"/>
      <c r="CJ291" s="75"/>
      <c r="CK291" s="75"/>
      <c r="CL291" s="75"/>
      <c r="CM291" s="76"/>
      <c r="CN291" s="77"/>
      <c r="CO291" s="78"/>
      <c r="CP291" s="78"/>
      <c r="CQ291" s="78"/>
      <c r="CR291" s="78"/>
      <c r="CS291" s="78"/>
      <c r="CT291" s="78"/>
      <c r="CU291" s="79"/>
    </row>
    <row r="292" spans="1:99" s="1" customFormat="1" ht="11.25" customHeight="1">
      <c r="A292" s="56" t="s">
        <v>458</v>
      </c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64" t="s">
        <v>173</v>
      </c>
      <c r="AY292" s="65"/>
      <c r="AZ292" s="65"/>
      <c r="BA292" s="65"/>
      <c r="BB292" s="66"/>
      <c r="BC292" s="67" t="s">
        <v>165</v>
      </c>
      <c r="BD292" s="68"/>
      <c r="BE292" s="68"/>
      <c r="BF292" s="68"/>
      <c r="BG292" s="68"/>
      <c r="BH292" s="68"/>
      <c r="BI292" s="69"/>
      <c r="BJ292" s="70" t="s">
        <v>457</v>
      </c>
      <c r="BK292" s="65"/>
      <c r="BL292" s="65"/>
      <c r="BM292" s="65"/>
      <c r="BN292" s="65"/>
      <c r="BO292" s="66"/>
      <c r="BP292" s="162">
        <v>22500</v>
      </c>
      <c r="BQ292" s="163"/>
      <c r="BR292" s="163"/>
      <c r="BS292" s="163"/>
      <c r="BT292" s="163"/>
      <c r="BU292" s="163"/>
      <c r="BV292" s="163"/>
      <c r="BW292" s="164"/>
      <c r="BX292" s="162">
        <v>22600</v>
      </c>
      <c r="BY292" s="163"/>
      <c r="BZ292" s="163"/>
      <c r="CA292" s="163"/>
      <c r="CB292" s="163"/>
      <c r="CC292" s="163"/>
      <c r="CD292" s="163"/>
      <c r="CE292" s="164"/>
      <c r="CF292" s="162">
        <v>21700</v>
      </c>
      <c r="CG292" s="163"/>
      <c r="CH292" s="163"/>
      <c r="CI292" s="163"/>
      <c r="CJ292" s="163"/>
      <c r="CK292" s="163"/>
      <c r="CL292" s="163"/>
      <c r="CM292" s="164"/>
      <c r="CN292" s="77"/>
      <c r="CO292" s="78"/>
      <c r="CP292" s="78"/>
      <c r="CQ292" s="78"/>
      <c r="CR292" s="78"/>
      <c r="CS292" s="78"/>
      <c r="CT292" s="78"/>
      <c r="CU292" s="79"/>
    </row>
    <row r="293" spans="1:99" ht="32.25" customHeight="1">
      <c r="A293" s="80" t="s">
        <v>459</v>
      </c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1"/>
      <c r="AY293" s="82"/>
      <c r="AZ293" s="82"/>
      <c r="BA293" s="82"/>
      <c r="BB293" s="83"/>
      <c r="BC293" s="84"/>
      <c r="BD293" s="84"/>
      <c r="BE293" s="84"/>
      <c r="BF293" s="84"/>
      <c r="BG293" s="84"/>
      <c r="BH293" s="84"/>
      <c r="BI293" s="84"/>
      <c r="BJ293" s="85"/>
      <c r="BK293" s="82"/>
      <c r="BL293" s="82"/>
      <c r="BM293" s="82"/>
      <c r="BN293" s="82"/>
      <c r="BO293" s="83"/>
      <c r="BP293" s="86">
        <f>BP294</f>
        <v>22300</v>
      </c>
      <c r="BQ293" s="87"/>
      <c r="BR293" s="87"/>
      <c r="BS293" s="87"/>
      <c r="BT293" s="87"/>
      <c r="BU293" s="87"/>
      <c r="BV293" s="87"/>
      <c r="BW293" s="88"/>
      <c r="BX293" s="86">
        <f t="shared" ref="BX293:BX294" si="131">BX294</f>
        <v>21800</v>
      </c>
      <c r="BY293" s="87"/>
      <c r="BZ293" s="87"/>
      <c r="CA293" s="87"/>
      <c r="CB293" s="87"/>
      <c r="CC293" s="87"/>
      <c r="CD293" s="87"/>
      <c r="CE293" s="88"/>
      <c r="CF293" s="86">
        <f t="shared" ref="CF293:CF294" si="132">CF294</f>
        <v>24800</v>
      </c>
      <c r="CG293" s="87"/>
      <c r="CH293" s="87"/>
      <c r="CI293" s="87"/>
      <c r="CJ293" s="87"/>
      <c r="CK293" s="87"/>
      <c r="CL293" s="87"/>
      <c r="CM293" s="88"/>
      <c r="CN293" s="89"/>
      <c r="CO293" s="90"/>
      <c r="CP293" s="90"/>
      <c r="CQ293" s="90"/>
      <c r="CR293" s="90"/>
      <c r="CS293" s="90"/>
      <c r="CT293" s="90"/>
      <c r="CU293" s="91"/>
    </row>
    <row r="294" spans="1:99" s="1" customFormat="1" ht="11.25" customHeight="1">
      <c r="A294" s="48" t="s">
        <v>161</v>
      </c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  <c r="AV294" s="48"/>
      <c r="AW294" s="49"/>
      <c r="AX294" s="92" t="s">
        <v>162</v>
      </c>
      <c r="AY294" s="93"/>
      <c r="AZ294" s="93"/>
      <c r="BA294" s="93"/>
      <c r="BB294" s="93"/>
      <c r="BC294" s="93" t="s">
        <v>62</v>
      </c>
      <c r="BD294" s="93"/>
      <c r="BE294" s="93"/>
      <c r="BF294" s="93"/>
      <c r="BG294" s="93"/>
      <c r="BH294" s="93"/>
      <c r="BI294" s="93"/>
      <c r="BJ294" s="93"/>
      <c r="BK294" s="93"/>
      <c r="BL294" s="93"/>
      <c r="BM294" s="93"/>
      <c r="BN294" s="93"/>
      <c r="BO294" s="93"/>
      <c r="BP294" s="94">
        <f>BP295</f>
        <v>22300</v>
      </c>
      <c r="BQ294" s="94"/>
      <c r="BR294" s="94"/>
      <c r="BS294" s="94"/>
      <c r="BT294" s="94"/>
      <c r="BU294" s="94"/>
      <c r="BV294" s="94"/>
      <c r="BW294" s="94"/>
      <c r="BX294" s="94">
        <f t="shared" si="131"/>
        <v>21800</v>
      </c>
      <c r="BY294" s="94"/>
      <c r="BZ294" s="94"/>
      <c r="CA294" s="94"/>
      <c r="CB294" s="94"/>
      <c r="CC294" s="94"/>
      <c r="CD294" s="94"/>
      <c r="CE294" s="94"/>
      <c r="CF294" s="94">
        <f t="shared" si="132"/>
        <v>24800</v>
      </c>
      <c r="CG294" s="94"/>
      <c r="CH294" s="94"/>
      <c r="CI294" s="94"/>
      <c r="CJ294" s="94"/>
      <c r="CK294" s="94"/>
      <c r="CL294" s="94"/>
      <c r="CM294" s="94"/>
      <c r="CN294" s="53"/>
      <c r="CO294" s="54"/>
      <c r="CP294" s="54"/>
      <c r="CQ294" s="54"/>
      <c r="CR294" s="54"/>
      <c r="CS294" s="54"/>
      <c r="CT294" s="54"/>
      <c r="CU294" s="55"/>
    </row>
    <row r="295" spans="1:99" s="1" customFormat="1">
      <c r="A295" s="48" t="s">
        <v>163</v>
      </c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  <c r="AV295" s="48"/>
      <c r="AW295" s="49"/>
      <c r="AX295" s="50" t="s">
        <v>164</v>
      </c>
      <c r="AY295" s="51"/>
      <c r="AZ295" s="51"/>
      <c r="BA295" s="51"/>
      <c r="BB295" s="51"/>
      <c r="BC295" s="51" t="s">
        <v>165</v>
      </c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2">
        <f>BP296+BP297</f>
        <v>22300</v>
      </c>
      <c r="BQ295" s="52"/>
      <c r="BR295" s="52"/>
      <c r="BS295" s="52"/>
      <c r="BT295" s="52"/>
      <c r="BU295" s="52"/>
      <c r="BV295" s="52"/>
      <c r="BW295" s="52"/>
      <c r="BX295" s="52">
        <f t="shared" ref="BX295" si="133">BX296+BX297</f>
        <v>21800</v>
      </c>
      <c r="BY295" s="52"/>
      <c r="BZ295" s="52"/>
      <c r="CA295" s="52"/>
      <c r="CB295" s="52"/>
      <c r="CC295" s="52"/>
      <c r="CD295" s="52"/>
      <c r="CE295" s="52"/>
      <c r="CF295" s="52">
        <f t="shared" ref="CF295" si="134">CF296+CF297</f>
        <v>24800</v>
      </c>
      <c r="CG295" s="52"/>
      <c r="CH295" s="52"/>
      <c r="CI295" s="52"/>
      <c r="CJ295" s="52"/>
      <c r="CK295" s="52"/>
      <c r="CL295" s="52"/>
      <c r="CM295" s="52"/>
      <c r="CN295" s="53"/>
      <c r="CO295" s="54"/>
      <c r="CP295" s="54"/>
      <c r="CQ295" s="54"/>
      <c r="CR295" s="54"/>
      <c r="CS295" s="54"/>
      <c r="CT295" s="54"/>
      <c r="CU295" s="55"/>
    </row>
    <row r="296" spans="1:99" s="1" customFormat="1" ht="11.25" customHeight="1">
      <c r="A296" s="56" t="s">
        <v>169</v>
      </c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64" t="s">
        <v>167</v>
      </c>
      <c r="AY296" s="65"/>
      <c r="AZ296" s="65"/>
      <c r="BA296" s="65"/>
      <c r="BB296" s="66"/>
      <c r="BC296" s="67" t="s">
        <v>165</v>
      </c>
      <c r="BD296" s="68"/>
      <c r="BE296" s="68"/>
      <c r="BF296" s="68"/>
      <c r="BG296" s="68"/>
      <c r="BH296" s="68"/>
      <c r="BI296" s="69"/>
      <c r="BJ296" s="70" t="s">
        <v>171</v>
      </c>
      <c r="BK296" s="65"/>
      <c r="BL296" s="65"/>
      <c r="BM296" s="65"/>
      <c r="BN296" s="65"/>
      <c r="BO296" s="66"/>
      <c r="BP296" s="74"/>
      <c r="BQ296" s="75"/>
      <c r="BR296" s="75"/>
      <c r="BS296" s="75"/>
      <c r="BT296" s="75"/>
      <c r="BU296" s="75"/>
      <c r="BV296" s="75"/>
      <c r="BW296" s="76"/>
      <c r="BX296" s="74"/>
      <c r="BY296" s="75"/>
      <c r="BZ296" s="75"/>
      <c r="CA296" s="75"/>
      <c r="CB296" s="75"/>
      <c r="CC296" s="75"/>
      <c r="CD296" s="75"/>
      <c r="CE296" s="76"/>
      <c r="CF296" s="74"/>
      <c r="CG296" s="75"/>
      <c r="CH296" s="75"/>
      <c r="CI296" s="75"/>
      <c r="CJ296" s="75"/>
      <c r="CK296" s="75"/>
      <c r="CL296" s="75"/>
      <c r="CM296" s="76"/>
      <c r="CN296" s="77"/>
      <c r="CO296" s="78"/>
      <c r="CP296" s="78"/>
      <c r="CQ296" s="78"/>
      <c r="CR296" s="78"/>
      <c r="CS296" s="78"/>
      <c r="CT296" s="78"/>
      <c r="CU296" s="79"/>
    </row>
    <row r="297" spans="1:99" s="1" customFormat="1" ht="11.25" customHeight="1">
      <c r="A297" s="56" t="s">
        <v>458</v>
      </c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64" t="s">
        <v>173</v>
      </c>
      <c r="AY297" s="65"/>
      <c r="AZ297" s="65"/>
      <c r="BA297" s="65"/>
      <c r="BB297" s="66"/>
      <c r="BC297" s="67" t="s">
        <v>165</v>
      </c>
      <c r="BD297" s="68"/>
      <c r="BE297" s="68"/>
      <c r="BF297" s="68"/>
      <c r="BG297" s="68"/>
      <c r="BH297" s="68"/>
      <c r="BI297" s="69"/>
      <c r="BJ297" s="70" t="s">
        <v>457</v>
      </c>
      <c r="BK297" s="65"/>
      <c r="BL297" s="65"/>
      <c r="BM297" s="65"/>
      <c r="BN297" s="65"/>
      <c r="BO297" s="66"/>
      <c r="BP297" s="162">
        <v>22300</v>
      </c>
      <c r="BQ297" s="163"/>
      <c r="BR297" s="163"/>
      <c r="BS297" s="163"/>
      <c r="BT297" s="163"/>
      <c r="BU297" s="163"/>
      <c r="BV297" s="163"/>
      <c r="BW297" s="164"/>
      <c r="BX297" s="162">
        <v>21800</v>
      </c>
      <c r="BY297" s="163"/>
      <c r="BZ297" s="163"/>
      <c r="CA297" s="163"/>
      <c r="CB297" s="163"/>
      <c r="CC297" s="163"/>
      <c r="CD297" s="163"/>
      <c r="CE297" s="164"/>
      <c r="CF297" s="162">
        <v>24800</v>
      </c>
      <c r="CG297" s="163"/>
      <c r="CH297" s="163"/>
      <c r="CI297" s="163"/>
      <c r="CJ297" s="163"/>
      <c r="CK297" s="163"/>
      <c r="CL297" s="163"/>
      <c r="CM297" s="164"/>
      <c r="CN297" s="77"/>
      <c r="CO297" s="78"/>
      <c r="CP297" s="78"/>
      <c r="CQ297" s="78"/>
      <c r="CR297" s="78"/>
      <c r="CS297" s="78"/>
      <c r="CT297" s="78"/>
      <c r="CU297" s="79"/>
    </row>
    <row r="298" spans="1:99" ht="32.25" customHeight="1">
      <c r="A298" s="80" t="s">
        <v>460</v>
      </c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1"/>
      <c r="AY298" s="82"/>
      <c r="AZ298" s="82"/>
      <c r="BA298" s="82"/>
      <c r="BB298" s="83"/>
      <c r="BC298" s="84"/>
      <c r="BD298" s="84"/>
      <c r="BE298" s="84"/>
      <c r="BF298" s="84"/>
      <c r="BG298" s="84"/>
      <c r="BH298" s="84"/>
      <c r="BI298" s="84"/>
      <c r="BJ298" s="85"/>
      <c r="BK298" s="82"/>
      <c r="BL298" s="82"/>
      <c r="BM298" s="82"/>
      <c r="BN298" s="82"/>
      <c r="BO298" s="83"/>
      <c r="BP298" s="86">
        <f>BP299+BP309</f>
        <v>1290400</v>
      </c>
      <c r="BQ298" s="87"/>
      <c r="BR298" s="87"/>
      <c r="BS298" s="87"/>
      <c r="BT298" s="87"/>
      <c r="BU298" s="87"/>
      <c r="BV298" s="87"/>
      <c r="BW298" s="88"/>
      <c r="BX298" s="86">
        <f t="shared" ref="BX298" si="135">BX299+BX309</f>
        <v>1290400</v>
      </c>
      <c r="BY298" s="87"/>
      <c r="BZ298" s="87"/>
      <c r="CA298" s="87"/>
      <c r="CB298" s="87"/>
      <c r="CC298" s="87"/>
      <c r="CD298" s="87"/>
      <c r="CE298" s="88"/>
      <c r="CF298" s="86">
        <f t="shared" ref="CF298" si="136">CF299+CF309</f>
        <v>1290400</v>
      </c>
      <c r="CG298" s="87"/>
      <c r="CH298" s="87"/>
      <c r="CI298" s="87"/>
      <c r="CJ298" s="87"/>
      <c r="CK298" s="87"/>
      <c r="CL298" s="87"/>
      <c r="CM298" s="88"/>
      <c r="CN298" s="89"/>
      <c r="CO298" s="90"/>
      <c r="CP298" s="90"/>
      <c r="CQ298" s="90"/>
      <c r="CR298" s="90"/>
      <c r="CS298" s="90"/>
      <c r="CT298" s="90"/>
      <c r="CU298" s="91"/>
    </row>
    <row r="299" spans="1:99" ht="17.25" customHeight="1">
      <c r="A299" s="48" t="s">
        <v>125</v>
      </c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9"/>
      <c r="AX299" s="92" t="s">
        <v>126</v>
      </c>
      <c r="AY299" s="93"/>
      <c r="AZ299" s="93"/>
      <c r="BA299" s="93"/>
      <c r="BB299" s="93"/>
      <c r="BC299" s="98"/>
      <c r="BD299" s="99"/>
      <c r="BE299" s="99"/>
      <c r="BF299" s="99"/>
      <c r="BG299" s="99"/>
      <c r="BH299" s="99"/>
      <c r="BI299" s="100"/>
      <c r="BJ299" s="93"/>
      <c r="BK299" s="93"/>
      <c r="BL299" s="93"/>
      <c r="BM299" s="93"/>
      <c r="BN299" s="93"/>
      <c r="BO299" s="93"/>
      <c r="BP299" s="141">
        <f>BP300+BP302+BP303+BP304+BP305</f>
        <v>1290400</v>
      </c>
      <c r="BQ299" s="141"/>
      <c r="BR299" s="141"/>
      <c r="BS299" s="141"/>
      <c r="BT299" s="141"/>
      <c r="BU299" s="141"/>
      <c r="BV299" s="141"/>
      <c r="BW299" s="141"/>
      <c r="BX299" s="141">
        <f t="shared" ref="BX299" si="137">BX300+BX302+BX303+BX304+BX305</f>
        <v>1290400</v>
      </c>
      <c r="BY299" s="141"/>
      <c r="BZ299" s="141"/>
      <c r="CA299" s="141"/>
      <c r="CB299" s="141"/>
      <c r="CC299" s="141"/>
      <c r="CD299" s="141"/>
      <c r="CE299" s="141"/>
      <c r="CF299" s="141">
        <f t="shared" ref="CF299" si="138">CF300+CF302+CF303+CF304+CF305</f>
        <v>1290400</v>
      </c>
      <c r="CG299" s="141"/>
      <c r="CH299" s="141"/>
      <c r="CI299" s="141"/>
      <c r="CJ299" s="141"/>
      <c r="CK299" s="141"/>
      <c r="CL299" s="141"/>
      <c r="CM299" s="141"/>
      <c r="CN299" s="141"/>
      <c r="CO299" s="141"/>
      <c r="CP299" s="141"/>
      <c r="CQ299" s="141"/>
      <c r="CR299" s="141"/>
      <c r="CS299" s="141"/>
      <c r="CT299" s="141"/>
      <c r="CU299" s="141"/>
    </row>
    <row r="300" spans="1:99">
      <c r="A300" s="137" t="s">
        <v>67</v>
      </c>
      <c r="B300" s="137"/>
      <c r="C300" s="137"/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  <c r="AA300" s="137"/>
      <c r="AB300" s="137"/>
      <c r="AC300" s="137"/>
      <c r="AD300" s="137"/>
      <c r="AE300" s="137"/>
      <c r="AF300" s="137"/>
      <c r="AG300" s="137"/>
      <c r="AH300" s="137"/>
      <c r="AI300" s="137"/>
      <c r="AJ300" s="137"/>
      <c r="AK300" s="137"/>
      <c r="AL300" s="137"/>
      <c r="AM300" s="137"/>
      <c r="AN300" s="137"/>
      <c r="AO300" s="137"/>
      <c r="AP300" s="137"/>
      <c r="AQ300" s="137"/>
      <c r="AR300" s="137"/>
      <c r="AS300" s="137"/>
      <c r="AT300" s="137"/>
      <c r="AU300" s="137"/>
      <c r="AV300" s="137"/>
      <c r="AW300" s="138"/>
      <c r="AX300" s="64" t="s">
        <v>127</v>
      </c>
      <c r="AY300" s="65"/>
      <c r="AZ300" s="65"/>
      <c r="BA300" s="65"/>
      <c r="BB300" s="66"/>
      <c r="BC300" s="70" t="s">
        <v>128</v>
      </c>
      <c r="BD300" s="65"/>
      <c r="BE300" s="65"/>
      <c r="BF300" s="65"/>
      <c r="BG300" s="65"/>
      <c r="BH300" s="65"/>
      <c r="BI300" s="66"/>
      <c r="BJ300" s="70" t="s">
        <v>129</v>
      </c>
      <c r="BK300" s="65"/>
      <c r="BL300" s="65"/>
      <c r="BM300" s="65"/>
      <c r="BN300" s="65"/>
      <c r="BO300" s="66"/>
      <c r="BP300" s="77"/>
      <c r="BQ300" s="78"/>
      <c r="BR300" s="78"/>
      <c r="BS300" s="78"/>
      <c r="BT300" s="78"/>
      <c r="BU300" s="78"/>
      <c r="BV300" s="78"/>
      <c r="BW300" s="175"/>
      <c r="BX300" s="77"/>
      <c r="BY300" s="78"/>
      <c r="BZ300" s="78"/>
      <c r="CA300" s="78"/>
      <c r="CB300" s="78"/>
      <c r="CC300" s="78"/>
      <c r="CD300" s="78"/>
      <c r="CE300" s="175"/>
      <c r="CF300" s="77"/>
      <c r="CG300" s="78"/>
      <c r="CH300" s="78"/>
      <c r="CI300" s="78"/>
      <c r="CJ300" s="78"/>
      <c r="CK300" s="78"/>
      <c r="CL300" s="78"/>
      <c r="CM300" s="175"/>
      <c r="CN300" s="113" t="s">
        <v>62</v>
      </c>
      <c r="CO300" s="114"/>
      <c r="CP300" s="114"/>
      <c r="CQ300" s="114"/>
      <c r="CR300" s="114"/>
      <c r="CS300" s="114"/>
      <c r="CT300" s="114"/>
      <c r="CU300" s="115"/>
    </row>
    <row r="301" spans="1:99">
      <c r="A301" s="120" t="s">
        <v>130</v>
      </c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  <c r="AG301" s="120"/>
      <c r="AH301" s="120"/>
      <c r="AI301" s="120"/>
      <c r="AJ301" s="120"/>
      <c r="AK301" s="120"/>
      <c r="AL301" s="120"/>
      <c r="AM301" s="120"/>
      <c r="AN301" s="120"/>
      <c r="AO301" s="120"/>
      <c r="AP301" s="120"/>
      <c r="AQ301" s="120"/>
      <c r="AR301" s="120"/>
      <c r="AS301" s="120"/>
      <c r="AT301" s="120"/>
      <c r="AU301" s="120"/>
      <c r="AV301" s="120"/>
      <c r="AW301" s="121"/>
      <c r="AX301" s="103"/>
      <c r="AY301" s="104"/>
      <c r="AZ301" s="104"/>
      <c r="BA301" s="104"/>
      <c r="BB301" s="105"/>
      <c r="BC301" s="106"/>
      <c r="BD301" s="104"/>
      <c r="BE301" s="104"/>
      <c r="BF301" s="104"/>
      <c r="BG301" s="104"/>
      <c r="BH301" s="104"/>
      <c r="BI301" s="105"/>
      <c r="BJ301" s="106"/>
      <c r="BK301" s="104"/>
      <c r="BL301" s="104"/>
      <c r="BM301" s="104"/>
      <c r="BN301" s="104"/>
      <c r="BO301" s="105"/>
      <c r="BP301" s="176"/>
      <c r="BQ301" s="177"/>
      <c r="BR301" s="177"/>
      <c r="BS301" s="177"/>
      <c r="BT301" s="177"/>
      <c r="BU301" s="177"/>
      <c r="BV301" s="177"/>
      <c r="BW301" s="178"/>
      <c r="BX301" s="176"/>
      <c r="BY301" s="177"/>
      <c r="BZ301" s="177"/>
      <c r="CA301" s="177"/>
      <c r="CB301" s="177"/>
      <c r="CC301" s="177"/>
      <c r="CD301" s="177"/>
      <c r="CE301" s="178"/>
      <c r="CF301" s="176"/>
      <c r="CG301" s="177"/>
      <c r="CH301" s="177"/>
      <c r="CI301" s="177"/>
      <c r="CJ301" s="177"/>
      <c r="CK301" s="177"/>
      <c r="CL301" s="177"/>
      <c r="CM301" s="178"/>
      <c r="CN301" s="116"/>
      <c r="CO301" s="117"/>
      <c r="CP301" s="117"/>
      <c r="CQ301" s="117"/>
      <c r="CR301" s="117"/>
      <c r="CS301" s="117"/>
      <c r="CT301" s="117"/>
      <c r="CU301" s="118"/>
    </row>
    <row r="302" spans="1:99" ht="12.95" customHeight="1">
      <c r="A302" s="139" t="s">
        <v>131</v>
      </c>
      <c r="B302" s="139"/>
      <c r="C302" s="139"/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  <c r="T302" s="139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139"/>
      <c r="AM302" s="139"/>
      <c r="AN302" s="139"/>
      <c r="AO302" s="139"/>
      <c r="AP302" s="139"/>
      <c r="AQ302" s="139"/>
      <c r="AR302" s="139"/>
      <c r="AS302" s="139"/>
      <c r="AT302" s="139"/>
      <c r="AU302" s="139"/>
      <c r="AV302" s="139"/>
      <c r="AW302" s="140"/>
      <c r="AX302" s="57" t="s">
        <v>132</v>
      </c>
      <c r="AY302" s="58"/>
      <c r="AZ302" s="58"/>
      <c r="BA302" s="58"/>
      <c r="BB302" s="58"/>
      <c r="BC302" s="58" t="s">
        <v>128</v>
      </c>
      <c r="BD302" s="58"/>
      <c r="BE302" s="58"/>
      <c r="BF302" s="58"/>
      <c r="BG302" s="58"/>
      <c r="BH302" s="58"/>
      <c r="BI302" s="58"/>
      <c r="BJ302" s="58" t="s">
        <v>133</v>
      </c>
      <c r="BK302" s="58"/>
      <c r="BL302" s="58"/>
      <c r="BM302" s="58"/>
      <c r="BN302" s="58"/>
      <c r="BO302" s="58"/>
      <c r="BP302" s="179"/>
      <c r="BQ302" s="179"/>
      <c r="BR302" s="179"/>
      <c r="BS302" s="179"/>
      <c r="BT302" s="179"/>
      <c r="BU302" s="179"/>
      <c r="BV302" s="179"/>
      <c r="BW302" s="179"/>
      <c r="BX302" s="179"/>
      <c r="BY302" s="179"/>
      <c r="BZ302" s="179"/>
      <c r="CA302" s="179"/>
      <c r="CB302" s="179"/>
      <c r="CC302" s="179"/>
      <c r="CD302" s="179"/>
      <c r="CE302" s="179"/>
      <c r="CF302" s="179"/>
      <c r="CG302" s="179"/>
      <c r="CH302" s="179"/>
      <c r="CI302" s="179"/>
      <c r="CJ302" s="179"/>
      <c r="CK302" s="179"/>
      <c r="CL302" s="179"/>
      <c r="CM302" s="179"/>
      <c r="CN302" s="123" t="s">
        <v>62</v>
      </c>
      <c r="CO302" s="123"/>
      <c r="CP302" s="123"/>
      <c r="CQ302" s="123"/>
      <c r="CR302" s="123"/>
      <c r="CS302" s="123"/>
      <c r="CT302" s="123"/>
      <c r="CU302" s="124"/>
    </row>
    <row r="303" spans="1:99" ht="12.95" customHeight="1">
      <c r="A303" s="120" t="s">
        <v>134</v>
      </c>
      <c r="B303" s="120"/>
      <c r="C303" s="120"/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20"/>
      <c r="R303" s="120"/>
      <c r="S303" s="120"/>
      <c r="T303" s="120"/>
      <c r="U303" s="120"/>
      <c r="V303" s="120"/>
      <c r="W303" s="120"/>
      <c r="X303" s="120"/>
      <c r="Y303" s="120"/>
      <c r="Z303" s="120"/>
      <c r="AA303" s="120"/>
      <c r="AB303" s="120"/>
      <c r="AC303" s="120"/>
      <c r="AD303" s="120"/>
      <c r="AE303" s="120"/>
      <c r="AF303" s="120"/>
      <c r="AG303" s="120"/>
      <c r="AH303" s="120"/>
      <c r="AI303" s="120"/>
      <c r="AJ303" s="120"/>
      <c r="AK303" s="120"/>
      <c r="AL303" s="120"/>
      <c r="AM303" s="120"/>
      <c r="AN303" s="120"/>
      <c r="AO303" s="120"/>
      <c r="AP303" s="120"/>
      <c r="AQ303" s="120"/>
      <c r="AR303" s="120"/>
      <c r="AS303" s="120"/>
      <c r="AT303" s="120"/>
      <c r="AU303" s="120"/>
      <c r="AV303" s="120"/>
      <c r="AW303" s="121"/>
      <c r="AX303" s="57" t="s">
        <v>135</v>
      </c>
      <c r="AY303" s="58"/>
      <c r="AZ303" s="58"/>
      <c r="BA303" s="58"/>
      <c r="BB303" s="58"/>
      <c r="BC303" s="58" t="s">
        <v>136</v>
      </c>
      <c r="BD303" s="58"/>
      <c r="BE303" s="58"/>
      <c r="BF303" s="58"/>
      <c r="BG303" s="58"/>
      <c r="BH303" s="58"/>
      <c r="BI303" s="58"/>
      <c r="BJ303" s="67" t="s">
        <v>439</v>
      </c>
      <c r="BK303" s="68"/>
      <c r="BL303" s="68"/>
      <c r="BM303" s="68"/>
      <c r="BN303" s="68"/>
      <c r="BO303" s="69"/>
      <c r="BP303" s="179"/>
      <c r="BQ303" s="179"/>
      <c r="BR303" s="179"/>
      <c r="BS303" s="179"/>
      <c r="BT303" s="179"/>
      <c r="BU303" s="179"/>
      <c r="BV303" s="179"/>
      <c r="BW303" s="179"/>
      <c r="BX303" s="179"/>
      <c r="BY303" s="179"/>
      <c r="BZ303" s="179"/>
      <c r="CA303" s="179"/>
      <c r="CB303" s="179"/>
      <c r="CC303" s="179"/>
      <c r="CD303" s="179"/>
      <c r="CE303" s="179"/>
      <c r="CF303" s="179"/>
      <c r="CG303" s="179"/>
      <c r="CH303" s="179"/>
      <c r="CI303" s="179"/>
      <c r="CJ303" s="179"/>
      <c r="CK303" s="179"/>
      <c r="CL303" s="179"/>
      <c r="CM303" s="179"/>
      <c r="CN303" s="123" t="s">
        <v>62</v>
      </c>
      <c r="CO303" s="123"/>
      <c r="CP303" s="123"/>
      <c r="CQ303" s="123"/>
      <c r="CR303" s="123"/>
      <c r="CS303" s="123"/>
      <c r="CT303" s="123"/>
      <c r="CU303" s="124"/>
    </row>
    <row r="304" spans="1:99">
      <c r="A304" s="125" t="s">
        <v>137</v>
      </c>
      <c r="B304" s="125"/>
      <c r="C304" s="125"/>
      <c r="D304" s="125"/>
      <c r="E304" s="125"/>
      <c r="F304" s="125"/>
      <c r="G304" s="125"/>
      <c r="H304" s="125"/>
      <c r="I304" s="125"/>
      <c r="J304" s="125"/>
      <c r="K304" s="125"/>
      <c r="L304" s="125"/>
      <c r="M304" s="125"/>
      <c r="N304" s="125"/>
      <c r="O304" s="125"/>
      <c r="P304" s="125"/>
      <c r="Q304" s="125"/>
      <c r="R304" s="125"/>
      <c r="S304" s="125"/>
      <c r="T304" s="125"/>
      <c r="U304" s="125"/>
      <c r="V304" s="125"/>
      <c r="W304" s="125"/>
      <c r="X304" s="125"/>
      <c r="Y304" s="125"/>
      <c r="Z304" s="125"/>
      <c r="AA304" s="125"/>
      <c r="AB304" s="125"/>
      <c r="AC304" s="125"/>
      <c r="AD304" s="125"/>
      <c r="AE304" s="125"/>
      <c r="AF304" s="125"/>
      <c r="AG304" s="125"/>
      <c r="AH304" s="125"/>
      <c r="AI304" s="125"/>
      <c r="AJ304" s="125"/>
      <c r="AK304" s="125"/>
      <c r="AL304" s="125"/>
      <c r="AM304" s="125"/>
      <c r="AN304" s="125"/>
      <c r="AO304" s="125"/>
      <c r="AP304" s="125"/>
      <c r="AQ304" s="125"/>
      <c r="AR304" s="125"/>
      <c r="AS304" s="125"/>
      <c r="AT304" s="125"/>
      <c r="AU304" s="125"/>
      <c r="AV304" s="125"/>
      <c r="AW304" s="126"/>
      <c r="AX304" s="127" t="s">
        <v>138</v>
      </c>
      <c r="AY304" s="68"/>
      <c r="AZ304" s="68"/>
      <c r="BA304" s="68"/>
      <c r="BB304" s="69"/>
      <c r="BC304" s="67" t="s">
        <v>139</v>
      </c>
      <c r="BD304" s="68"/>
      <c r="BE304" s="68"/>
      <c r="BF304" s="68"/>
      <c r="BG304" s="68"/>
      <c r="BH304" s="68"/>
      <c r="BI304" s="69"/>
      <c r="BJ304" s="67" t="s">
        <v>180</v>
      </c>
      <c r="BK304" s="68"/>
      <c r="BL304" s="68"/>
      <c r="BM304" s="68"/>
      <c r="BN304" s="68"/>
      <c r="BO304" s="69"/>
      <c r="BP304" s="172">
        <v>1290400</v>
      </c>
      <c r="BQ304" s="173"/>
      <c r="BR304" s="173"/>
      <c r="BS304" s="173"/>
      <c r="BT304" s="173"/>
      <c r="BU304" s="173"/>
      <c r="BV304" s="173"/>
      <c r="BW304" s="174"/>
      <c r="BX304" s="172">
        <v>1290400</v>
      </c>
      <c r="BY304" s="173"/>
      <c r="BZ304" s="173"/>
      <c r="CA304" s="173"/>
      <c r="CB304" s="173"/>
      <c r="CC304" s="173"/>
      <c r="CD304" s="173"/>
      <c r="CE304" s="174"/>
      <c r="CF304" s="172">
        <v>1290400</v>
      </c>
      <c r="CG304" s="173"/>
      <c r="CH304" s="173"/>
      <c r="CI304" s="173"/>
      <c r="CJ304" s="173"/>
      <c r="CK304" s="173"/>
      <c r="CL304" s="173"/>
      <c r="CM304" s="174"/>
      <c r="CN304" s="131"/>
      <c r="CO304" s="132"/>
      <c r="CP304" s="132"/>
      <c r="CQ304" s="132"/>
      <c r="CR304" s="132"/>
      <c r="CS304" s="132"/>
      <c r="CT304" s="132"/>
      <c r="CU304" s="133"/>
    </row>
    <row r="305" spans="1:99">
      <c r="A305" s="134" t="s">
        <v>140</v>
      </c>
      <c r="B305" s="135"/>
      <c r="C305" s="135"/>
      <c r="D305" s="135"/>
      <c r="E305" s="135"/>
      <c r="F305" s="135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5"/>
      <c r="AI305" s="135"/>
      <c r="AJ305" s="135"/>
      <c r="AK305" s="135"/>
      <c r="AL305" s="135"/>
      <c r="AM305" s="135"/>
      <c r="AN305" s="135"/>
      <c r="AO305" s="135"/>
      <c r="AP305" s="135"/>
      <c r="AQ305" s="135"/>
      <c r="AR305" s="135"/>
      <c r="AS305" s="135"/>
      <c r="AT305" s="135"/>
      <c r="AU305" s="135"/>
      <c r="AV305" s="135"/>
      <c r="AW305" s="136"/>
      <c r="AX305" s="64" t="s">
        <v>141</v>
      </c>
      <c r="AY305" s="65"/>
      <c r="AZ305" s="65"/>
      <c r="BA305" s="65"/>
      <c r="BB305" s="66"/>
      <c r="BC305" s="70" t="s">
        <v>142</v>
      </c>
      <c r="BD305" s="65"/>
      <c r="BE305" s="65"/>
      <c r="BF305" s="65"/>
      <c r="BG305" s="65"/>
      <c r="BH305" s="65"/>
      <c r="BI305" s="66"/>
      <c r="BJ305" s="70" t="s">
        <v>145</v>
      </c>
      <c r="BK305" s="65"/>
      <c r="BL305" s="65"/>
      <c r="BM305" s="65"/>
      <c r="BN305" s="65"/>
      <c r="BO305" s="66"/>
      <c r="BP305" s="77">
        <f>BP307</f>
        <v>0</v>
      </c>
      <c r="BQ305" s="78"/>
      <c r="BR305" s="78"/>
      <c r="BS305" s="78"/>
      <c r="BT305" s="78"/>
      <c r="BU305" s="78"/>
      <c r="BV305" s="78"/>
      <c r="BW305" s="175"/>
      <c r="BX305" s="77">
        <f t="shared" ref="BX305" si="139">BX307</f>
        <v>0</v>
      </c>
      <c r="BY305" s="78"/>
      <c r="BZ305" s="78"/>
      <c r="CA305" s="78"/>
      <c r="CB305" s="78"/>
      <c r="CC305" s="78"/>
      <c r="CD305" s="78"/>
      <c r="CE305" s="175"/>
      <c r="CF305" s="77">
        <f t="shared" ref="CF305" si="140">CF307</f>
        <v>0</v>
      </c>
      <c r="CG305" s="78"/>
      <c r="CH305" s="78"/>
      <c r="CI305" s="78"/>
      <c r="CJ305" s="78"/>
      <c r="CK305" s="78"/>
      <c r="CL305" s="78"/>
      <c r="CM305" s="175"/>
      <c r="CN305" s="113" t="s">
        <v>62</v>
      </c>
      <c r="CO305" s="114"/>
      <c r="CP305" s="114"/>
      <c r="CQ305" s="114"/>
      <c r="CR305" s="114"/>
      <c r="CS305" s="114"/>
      <c r="CT305" s="114"/>
      <c r="CU305" s="115"/>
    </row>
    <row r="306" spans="1:99">
      <c r="A306" s="120" t="s">
        <v>143</v>
      </c>
      <c r="B306" s="120"/>
      <c r="C306" s="120"/>
      <c r="D306" s="120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  <c r="O306" s="120"/>
      <c r="P306" s="120"/>
      <c r="Q306" s="120"/>
      <c r="R306" s="120"/>
      <c r="S306" s="120"/>
      <c r="T306" s="120"/>
      <c r="U306" s="120"/>
      <c r="V306" s="120"/>
      <c r="W306" s="120"/>
      <c r="X306" s="120"/>
      <c r="Y306" s="120"/>
      <c r="Z306" s="120"/>
      <c r="AA306" s="120"/>
      <c r="AB306" s="120"/>
      <c r="AC306" s="120"/>
      <c r="AD306" s="120"/>
      <c r="AE306" s="120"/>
      <c r="AF306" s="120"/>
      <c r="AG306" s="120"/>
      <c r="AH306" s="120"/>
      <c r="AI306" s="120"/>
      <c r="AJ306" s="120"/>
      <c r="AK306" s="120"/>
      <c r="AL306" s="120"/>
      <c r="AM306" s="120"/>
      <c r="AN306" s="120"/>
      <c r="AO306" s="120"/>
      <c r="AP306" s="120"/>
      <c r="AQ306" s="120"/>
      <c r="AR306" s="120"/>
      <c r="AS306" s="120"/>
      <c r="AT306" s="120"/>
      <c r="AU306" s="120"/>
      <c r="AV306" s="120"/>
      <c r="AW306" s="120"/>
      <c r="AX306" s="103"/>
      <c r="AY306" s="104"/>
      <c r="AZ306" s="104"/>
      <c r="BA306" s="104"/>
      <c r="BB306" s="105"/>
      <c r="BC306" s="106"/>
      <c r="BD306" s="104"/>
      <c r="BE306" s="104"/>
      <c r="BF306" s="104"/>
      <c r="BG306" s="104"/>
      <c r="BH306" s="104"/>
      <c r="BI306" s="105"/>
      <c r="BJ306" s="106"/>
      <c r="BK306" s="104"/>
      <c r="BL306" s="104"/>
      <c r="BM306" s="104"/>
      <c r="BN306" s="104"/>
      <c r="BO306" s="105"/>
      <c r="BP306" s="176"/>
      <c r="BQ306" s="177"/>
      <c r="BR306" s="177"/>
      <c r="BS306" s="177"/>
      <c r="BT306" s="177"/>
      <c r="BU306" s="177"/>
      <c r="BV306" s="177"/>
      <c r="BW306" s="178"/>
      <c r="BX306" s="176"/>
      <c r="BY306" s="177"/>
      <c r="BZ306" s="177"/>
      <c r="CA306" s="177"/>
      <c r="CB306" s="177"/>
      <c r="CC306" s="177"/>
      <c r="CD306" s="177"/>
      <c r="CE306" s="178"/>
      <c r="CF306" s="176"/>
      <c r="CG306" s="177"/>
      <c r="CH306" s="177"/>
      <c r="CI306" s="177"/>
      <c r="CJ306" s="177"/>
      <c r="CK306" s="177"/>
      <c r="CL306" s="177"/>
      <c r="CM306" s="178"/>
      <c r="CN306" s="116"/>
      <c r="CO306" s="117"/>
      <c r="CP306" s="117"/>
      <c r="CQ306" s="117"/>
      <c r="CR306" s="117"/>
      <c r="CS306" s="117"/>
      <c r="CT306" s="117"/>
      <c r="CU306" s="118"/>
    </row>
    <row r="307" spans="1:99">
      <c r="A307" s="102" t="s">
        <v>67</v>
      </c>
      <c r="B307" s="102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102"/>
      <c r="AI307" s="102"/>
      <c r="AJ307" s="102"/>
      <c r="AK307" s="102"/>
      <c r="AL307" s="102"/>
      <c r="AM307" s="102"/>
      <c r="AN307" s="102"/>
      <c r="AO307" s="102"/>
      <c r="AP307" s="102"/>
      <c r="AQ307" s="102"/>
      <c r="AR307" s="102"/>
      <c r="AS307" s="102"/>
      <c r="AT307" s="102"/>
      <c r="AU307" s="102"/>
      <c r="AV307" s="102"/>
      <c r="AW307" s="102"/>
      <c r="AX307" s="64" t="s">
        <v>144</v>
      </c>
      <c r="AY307" s="65"/>
      <c r="AZ307" s="65"/>
      <c r="BA307" s="65"/>
      <c r="BB307" s="66"/>
      <c r="BC307" s="70" t="s">
        <v>142</v>
      </c>
      <c r="BD307" s="65"/>
      <c r="BE307" s="65"/>
      <c r="BF307" s="65"/>
      <c r="BG307" s="65"/>
      <c r="BH307" s="65"/>
      <c r="BI307" s="66"/>
      <c r="BJ307" s="70" t="s">
        <v>145</v>
      </c>
      <c r="BK307" s="65"/>
      <c r="BL307" s="65"/>
      <c r="BM307" s="65"/>
      <c r="BN307" s="65"/>
      <c r="BO307" s="66"/>
      <c r="BP307" s="77"/>
      <c r="BQ307" s="78"/>
      <c r="BR307" s="78"/>
      <c r="BS307" s="78"/>
      <c r="BT307" s="78"/>
      <c r="BU307" s="78"/>
      <c r="BV307" s="78"/>
      <c r="BW307" s="175"/>
      <c r="BX307" s="77"/>
      <c r="BY307" s="78"/>
      <c r="BZ307" s="78"/>
      <c r="CA307" s="78"/>
      <c r="CB307" s="78"/>
      <c r="CC307" s="78"/>
      <c r="CD307" s="78"/>
      <c r="CE307" s="175"/>
      <c r="CF307" s="77"/>
      <c r="CG307" s="78"/>
      <c r="CH307" s="78"/>
      <c r="CI307" s="78"/>
      <c r="CJ307" s="78"/>
      <c r="CK307" s="78"/>
      <c r="CL307" s="78"/>
      <c r="CM307" s="175"/>
      <c r="CN307" s="113" t="s">
        <v>62</v>
      </c>
      <c r="CO307" s="114"/>
      <c r="CP307" s="114"/>
      <c r="CQ307" s="114"/>
      <c r="CR307" s="114"/>
      <c r="CS307" s="114"/>
      <c r="CT307" s="114"/>
      <c r="CU307" s="115"/>
    </row>
    <row r="308" spans="1:99">
      <c r="A308" s="119" t="s">
        <v>146</v>
      </c>
      <c r="B308" s="119"/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  <c r="AA308" s="119"/>
      <c r="AB308" s="119"/>
      <c r="AC308" s="119"/>
      <c r="AD308" s="119"/>
      <c r="AE308" s="119"/>
      <c r="AF308" s="119"/>
      <c r="AG308" s="119"/>
      <c r="AH308" s="119"/>
      <c r="AI308" s="119"/>
      <c r="AJ308" s="119"/>
      <c r="AK308" s="119"/>
      <c r="AL308" s="119"/>
      <c r="AM308" s="119"/>
      <c r="AN308" s="119"/>
      <c r="AO308" s="119"/>
      <c r="AP308" s="119"/>
      <c r="AQ308" s="119"/>
      <c r="AR308" s="119"/>
      <c r="AS308" s="119"/>
      <c r="AT308" s="119"/>
      <c r="AU308" s="119"/>
      <c r="AV308" s="119"/>
      <c r="AW308" s="119"/>
      <c r="AX308" s="103"/>
      <c r="AY308" s="104"/>
      <c r="AZ308" s="104"/>
      <c r="BA308" s="104"/>
      <c r="BB308" s="105"/>
      <c r="BC308" s="106"/>
      <c r="BD308" s="104"/>
      <c r="BE308" s="104"/>
      <c r="BF308" s="104"/>
      <c r="BG308" s="104"/>
      <c r="BH308" s="104"/>
      <c r="BI308" s="105"/>
      <c r="BJ308" s="106"/>
      <c r="BK308" s="104"/>
      <c r="BL308" s="104"/>
      <c r="BM308" s="104"/>
      <c r="BN308" s="104"/>
      <c r="BO308" s="105"/>
      <c r="BP308" s="176"/>
      <c r="BQ308" s="177"/>
      <c r="BR308" s="177"/>
      <c r="BS308" s="177"/>
      <c r="BT308" s="177"/>
      <c r="BU308" s="177"/>
      <c r="BV308" s="177"/>
      <c r="BW308" s="178"/>
      <c r="BX308" s="176"/>
      <c r="BY308" s="177"/>
      <c r="BZ308" s="177"/>
      <c r="CA308" s="177"/>
      <c r="CB308" s="177"/>
      <c r="CC308" s="177"/>
      <c r="CD308" s="177"/>
      <c r="CE308" s="178"/>
      <c r="CF308" s="176"/>
      <c r="CG308" s="177"/>
      <c r="CH308" s="177"/>
      <c r="CI308" s="177"/>
      <c r="CJ308" s="177"/>
      <c r="CK308" s="177"/>
      <c r="CL308" s="177"/>
      <c r="CM308" s="178"/>
      <c r="CN308" s="116"/>
      <c r="CO308" s="117"/>
      <c r="CP308" s="117"/>
      <c r="CQ308" s="117"/>
      <c r="CR308" s="117"/>
      <c r="CS308" s="117"/>
      <c r="CT308" s="117"/>
      <c r="CU308" s="118"/>
    </row>
    <row r="309" spans="1:99" s="1" customFormat="1" ht="11.25" customHeight="1">
      <c r="A309" s="48" t="s">
        <v>161</v>
      </c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  <c r="AV309" s="48"/>
      <c r="AW309" s="49"/>
      <c r="AX309" s="92" t="s">
        <v>162</v>
      </c>
      <c r="AY309" s="93"/>
      <c r="AZ309" s="93"/>
      <c r="BA309" s="93"/>
      <c r="BB309" s="93"/>
      <c r="BC309" s="93" t="s">
        <v>62</v>
      </c>
      <c r="BD309" s="93"/>
      <c r="BE309" s="93"/>
      <c r="BF309" s="93"/>
      <c r="BG309" s="93"/>
      <c r="BH309" s="93"/>
      <c r="BI309" s="93"/>
      <c r="BJ309" s="93"/>
      <c r="BK309" s="93"/>
      <c r="BL309" s="93"/>
      <c r="BM309" s="93"/>
      <c r="BN309" s="93"/>
      <c r="BO309" s="93"/>
      <c r="BP309" s="94">
        <f>BP310</f>
        <v>0</v>
      </c>
      <c r="BQ309" s="94"/>
      <c r="BR309" s="94"/>
      <c r="BS309" s="94"/>
      <c r="BT309" s="94"/>
      <c r="BU309" s="94"/>
      <c r="BV309" s="94"/>
      <c r="BW309" s="94"/>
      <c r="BX309" s="94">
        <f t="shared" ref="BX309" si="141">BX310</f>
        <v>0</v>
      </c>
      <c r="BY309" s="94"/>
      <c r="BZ309" s="94"/>
      <c r="CA309" s="94"/>
      <c r="CB309" s="94"/>
      <c r="CC309" s="94"/>
      <c r="CD309" s="94"/>
      <c r="CE309" s="94"/>
      <c r="CF309" s="94">
        <f t="shared" ref="CF309" si="142">CF310</f>
        <v>0</v>
      </c>
      <c r="CG309" s="94"/>
      <c r="CH309" s="94"/>
      <c r="CI309" s="94"/>
      <c r="CJ309" s="94"/>
      <c r="CK309" s="94"/>
      <c r="CL309" s="94"/>
      <c r="CM309" s="94"/>
      <c r="CN309" s="53"/>
      <c r="CO309" s="54"/>
      <c r="CP309" s="54"/>
      <c r="CQ309" s="54"/>
      <c r="CR309" s="54"/>
      <c r="CS309" s="54"/>
      <c r="CT309" s="54"/>
      <c r="CU309" s="55"/>
    </row>
    <row r="310" spans="1:99" s="1" customFormat="1">
      <c r="A310" s="48" t="s">
        <v>163</v>
      </c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  <c r="AV310" s="48"/>
      <c r="AW310" s="49"/>
      <c r="AX310" s="50" t="s">
        <v>164</v>
      </c>
      <c r="AY310" s="51"/>
      <c r="AZ310" s="51"/>
      <c r="BA310" s="51"/>
      <c r="BB310" s="51"/>
      <c r="BC310" s="51" t="s">
        <v>165</v>
      </c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2">
        <f>BP311+BP312</f>
        <v>0</v>
      </c>
      <c r="BQ310" s="52"/>
      <c r="BR310" s="52"/>
      <c r="BS310" s="52"/>
      <c r="BT310" s="52"/>
      <c r="BU310" s="52"/>
      <c r="BV310" s="52"/>
      <c r="BW310" s="52"/>
      <c r="BX310" s="52">
        <f t="shared" ref="BX310" si="143">BX311+BX312</f>
        <v>0</v>
      </c>
      <c r="BY310" s="52"/>
      <c r="BZ310" s="52"/>
      <c r="CA310" s="52"/>
      <c r="CB310" s="52"/>
      <c r="CC310" s="52"/>
      <c r="CD310" s="52"/>
      <c r="CE310" s="52"/>
      <c r="CF310" s="52">
        <f t="shared" ref="CF310" si="144">CF311+CF312</f>
        <v>0</v>
      </c>
      <c r="CG310" s="52"/>
      <c r="CH310" s="52"/>
      <c r="CI310" s="52"/>
      <c r="CJ310" s="52"/>
      <c r="CK310" s="52"/>
      <c r="CL310" s="52"/>
      <c r="CM310" s="52"/>
      <c r="CN310" s="53"/>
      <c r="CO310" s="54"/>
      <c r="CP310" s="54"/>
      <c r="CQ310" s="54"/>
      <c r="CR310" s="54"/>
      <c r="CS310" s="54"/>
      <c r="CT310" s="54"/>
      <c r="CU310" s="55"/>
    </row>
    <row r="311" spans="1:99" s="1" customFormat="1" ht="11.25" customHeight="1">
      <c r="A311" s="56" t="s">
        <v>178</v>
      </c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7" t="s">
        <v>179</v>
      </c>
      <c r="AY311" s="58"/>
      <c r="AZ311" s="58"/>
      <c r="BA311" s="58"/>
      <c r="BB311" s="58"/>
      <c r="BC311" s="58" t="s">
        <v>165</v>
      </c>
      <c r="BD311" s="58"/>
      <c r="BE311" s="58"/>
      <c r="BF311" s="58"/>
      <c r="BG311" s="58"/>
      <c r="BH311" s="58"/>
      <c r="BI311" s="58"/>
      <c r="BJ311" s="58" t="s">
        <v>180</v>
      </c>
      <c r="BK311" s="58"/>
      <c r="BL311" s="58"/>
      <c r="BM311" s="58"/>
      <c r="BN311" s="58"/>
      <c r="BO311" s="58"/>
      <c r="BP311" s="60"/>
      <c r="BQ311" s="60"/>
      <c r="BR311" s="60"/>
      <c r="BS311" s="60"/>
      <c r="BT311" s="60"/>
      <c r="BU311" s="60"/>
      <c r="BV311" s="60"/>
      <c r="BW311" s="60"/>
      <c r="BX311" s="60"/>
      <c r="BY311" s="60"/>
      <c r="BZ311" s="60"/>
      <c r="CA311" s="60"/>
      <c r="CB311" s="60"/>
      <c r="CC311" s="60"/>
      <c r="CD311" s="60"/>
      <c r="CE311" s="60"/>
      <c r="CF311" s="60"/>
      <c r="CG311" s="60"/>
      <c r="CH311" s="60"/>
      <c r="CI311" s="60"/>
      <c r="CJ311" s="60"/>
      <c r="CK311" s="60"/>
      <c r="CL311" s="60"/>
      <c r="CM311" s="60"/>
      <c r="CN311" s="61"/>
      <c r="CO311" s="62"/>
      <c r="CP311" s="62"/>
      <c r="CQ311" s="62"/>
      <c r="CR311" s="62"/>
      <c r="CS311" s="62"/>
      <c r="CT311" s="62"/>
      <c r="CU311" s="63"/>
    </row>
    <row r="312" spans="1:99" s="1" customFormat="1" ht="11.25" customHeight="1">
      <c r="A312" s="56" t="s">
        <v>190</v>
      </c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64" t="s">
        <v>185</v>
      </c>
      <c r="AY312" s="65"/>
      <c r="AZ312" s="65"/>
      <c r="BA312" s="65"/>
      <c r="BB312" s="66"/>
      <c r="BC312" s="67" t="s">
        <v>165</v>
      </c>
      <c r="BD312" s="68"/>
      <c r="BE312" s="68"/>
      <c r="BF312" s="68"/>
      <c r="BG312" s="68"/>
      <c r="BH312" s="68"/>
      <c r="BI312" s="69"/>
      <c r="BJ312" s="70" t="s">
        <v>192</v>
      </c>
      <c r="BK312" s="65"/>
      <c r="BL312" s="65"/>
      <c r="BM312" s="65"/>
      <c r="BN312" s="65"/>
      <c r="BO312" s="66"/>
      <c r="BP312" s="74"/>
      <c r="BQ312" s="75"/>
      <c r="BR312" s="75"/>
      <c r="BS312" s="75"/>
      <c r="BT312" s="75"/>
      <c r="BU312" s="75"/>
      <c r="BV312" s="75"/>
      <c r="BW312" s="76"/>
      <c r="BX312" s="74"/>
      <c r="BY312" s="75"/>
      <c r="BZ312" s="75"/>
      <c r="CA312" s="75"/>
      <c r="CB312" s="75"/>
      <c r="CC312" s="75"/>
      <c r="CD312" s="75"/>
      <c r="CE312" s="76"/>
      <c r="CF312" s="74"/>
      <c r="CG312" s="75"/>
      <c r="CH312" s="75"/>
      <c r="CI312" s="75"/>
      <c r="CJ312" s="75"/>
      <c r="CK312" s="75"/>
      <c r="CL312" s="75"/>
      <c r="CM312" s="76"/>
      <c r="CN312" s="77"/>
      <c r="CO312" s="78"/>
      <c r="CP312" s="78"/>
      <c r="CQ312" s="78"/>
      <c r="CR312" s="78"/>
      <c r="CS312" s="78"/>
      <c r="CT312" s="78"/>
      <c r="CU312" s="79"/>
    </row>
    <row r="313" spans="1:99" ht="32.25" customHeight="1">
      <c r="A313" s="80" t="s">
        <v>461</v>
      </c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80"/>
      <c r="AO313" s="80"/>
      <c r="AP313" s="80"/>
      <c r="AQ313" s="80"/>
      <c r="AR313" s="80"/>
      <c r="AS313" s="80"/>
      <c r="AT313" s="80"/>
      <c r="AU313" s="80"/>
      <c r="AV313" s="80"/>
      <c r="AW313" s="80"/>
      <c r="AX313" s="81"/>
      <c r="AY313" s="82"/>
      <c r="AZ313" s="82"/>
      <c r="BA313" s="82"/>
      <c r="BB313" s="83"/>
      <c r="BC313" s="84"/>
      <c r="BD313" s="84"/>
      <c r="BE313" s="84"/>
      <c r="BF313" s="84"/>
      <c r="BG313" s="84"/>
      <c r="BH313" s="84"/>
      <c r="BI313" s="84"/>
      <c r="BJ313" s="85"/>
      <c r="BK313" s="82"/>
      <c r="BL313" s="82"/>
      <c r="BM313" s="82"/>
      <c r="BN313" s="82"/>
      <c r="BO313" s="83"/>
      <c r="BP313" s="86">
        <f>BP314</f>
        <v>175500</v>
      </c>
      <c r="BQ313" s="87"/>
      <c r="BR313" s="87"/>
      <c r="BS313" s="87"/>
      <c r="BT313" s="87"/>
      <c r="BU313" s="87"/>
      <c r="BV313" s="87"/>
      <c r="BW313" s="88"/>
      <c r="BX313" s="86">
        <f t="shared" ref="BX313" si="145">BX314</f>
        <v>180700</v>
      </c>
      <c r="BY313" s="87"/>
      <c r="BZ313" s="87"/>
      <c r="CA313" s="87"/>
      <c r="CB313" s="87"/>
      <c r="CC313" s="87"/>
      <c r="CD313" s="87"/>
      <c r="CE313" s="88"/>
      <c r="CF313" s="86">
        <f t="shared" ref="CF313" si="146">CF314</f>
        <v>181500</v>
      </c>
      <c r="CG313" s="87"/>
      <c r="CH313" s="87"/>
      <c r="CI313" s="87"/>
      <c r="CJ313" s="87"/>
      <c r="CK313" s="87"/>
      <c r="CL313" s="87"/>
      <c r="CM313" s="88"/>
      <c r="CN313" s="89"/>
      <c r="CO313" s="90"/>
      <c r="CP313" s="90"/>
      <c r="CQ313" s="90"/>
      <c r="CR313" s="90"/>
      <c r="CS313" s="90"/>
      <c r="CT313" s="90"/>
      <c r="CU313" s="91"/>
    </row>
    <row r="314" spans="1:99" ht="17.25" customHeight="1">
      <c r="A314" s="48" t="s">
        <v>125</v>
      </c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9"/>
      <c r="AX314" s="92" t="s">
        <v>126</v>
      </c>
      <c r="AY314" s="93"/>
      <c r="AZ314" s="93"/>
      <c r="BA314" s="93"/>
      <c r="BB314" s="93"/>
      <c r="BC314" s="98"/>
      <c r="BD314" s="99"/>
      <c r="BE314" s="99"/>
      <c r="BF314" s="99"/>
      <c r="BG314" s="99"/>
      <c r="BH314" s="99"/>
      <c r="BI314" s="100"/>
      <c r="BJ314" s="93"/>
      <c r="BK314" s="93"/>
      <c r="BL314" s="93"/>
      <c r="BM314" s="93"/>
      <c r="BN314" s="93"/>
      <c r="BO314" s="93"/>
      <c r="BP314" s="141">
        <f>BP315+BP317+BP318+BP319+BP320</f>
        <v>175500</v>
      </c>
      <c r="BQ314" s="141"/>
      <c r="BR314" s="141"/>
      <c r="BS314" s="141"/>
      <c r="BT314" s="141"/>
      <c r="BU314" s="141"/>
      <c r="BV314" s="141"/>
      <c r="BW314" s="141"/>
      <c r="BX314" s="141">
        <f t="shared" ref="BX314" si="147">BX315+BX317+BX318+BX319+BX320</f>
        <v>180700</v>
      </c>
      <c r="BY314" s="141"/>
      <c r="BZ314" s="141"/>
      <c r="CA314" s="141"/>
      <c r="CB314" s="141"/>
      <c r="CC314" s="141"/>
      <c r="CD314" s="141"/>
      <c r="CE314" s="141"/>
      <c r="CF314" s="141">
        <f t="shared" ref="CF314" si="148">CF315+CF317+CF318+CF319+CF320</f>
        <v>181500</v>
      </c>
      <c r="CG314" s="141"/>
      <c r="CH314" s="141"/>
      <c r="CI314" s="141"/>
      <c r="CJ314" s="141"/>
      <c r="CK314" s="141"/>
      <c r="CL314" s="141"/>
      <c r="CM314" s="141"/>
      <c r="CN314" s="141"/>
      <c r="CO314" s="141"/>
      <c r="CP314" s="141"/>
      <c r="CQ314" s="141"/>
      <c r="CR314" s="141"/>
      <c r="CS314" s="141"/>
      <c r="CT314" s="141"/>
      <c r="CU314" s="141"/>
    </row>
    <row r="315" spans="1:99">
      <c r="A315" s="137" t="s">
        <v>67</v>
      </c>
      <c r="B315" s="137"/>
      <c r="C315" s="137"/>
      <c r="D315" s="137"/>
      <c r="E315" s="137"/>
      <c r="F315" s="137"/>
      <c r="G315" s="137"/>
      <c r="H315" s="137"/>
      <c r="I315" s="137"/>
      <c r="J315" s="137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  <c r="AA315" s="137"/>
      <c r="AB315" s="137"/>
      <c r="AC315" s="137"/>
      <c r="AD315" s="137"/>
      <c r="AE315" s="137"/>
      <c r="AF315" s="137"/>
      <c r="AG315" s="137"/>
      <c r="AH315" s="137"/>
      <c r="AI315" s="137"/>
      <c r="AJ315" s="137"/>
      <c r="AK315" s="137"/>
      <c r="AL315" s="137"/>
      <c r="AM315" s="137"/>
      <c r="AN315" s="137"/>
      <c r="AO315" s="137"/>
      <c r="AP315" s="137"/>
      <c r="AQ315" s="137"/>
      <c r="AR315" s="137"/>
      <c r="AS315" s="137"/>
      <c r="AT315" s="137"/>
      <c r="AU315" s="137"/>
      <c r="AV315" s="137"/>
      <c r="AW315" s="138"/>
      <c r="AX315" s="64" t="s">
        <v>127</v>
      </c>
      <c r="AY315" s="65"/>
      <c r="AZ315" s="65"/>
      <c r="BA315" s="65"/>
      <c r="BB315" s="66"/>
      <c r="BC315" s="70" t="s">
        <v>128</v>
      </c>
      <c r="BD315" s="65"/>
      <c r="BE315" s="65"/>
      <c r="BF315" s="65"/>
      <c r="BG315" s="65"/>
      <c r="BH315" s="65"/>
      <c r="BI315" s="66"/>
      <c r="BJ315" s="70" t="s">
        <v>129</v>
      </c>
      <c r="BK315" s="65"/>
      <c r="BL315" s="65"/>
      <c r="BM315" s="65"/>
      <c r="BN315" s="65"/>
      <c r="BO315" s="66"/>
      <c r="BP315" s="165">
        <v>132500</v>
      </c>
      <c r="BQ315" s="166"/>
      <c r="BR315" s="166"/>
      <c r="BS315" s="166"/>
      <c r="BT315" s="166"/>
      <c r="BU315" s="166"/>
      <c r="BV315" s="166"/>
      <c r="BW315" s="167"/>
      <c r="BX315" s="165">
        <v>136500</v>
      </c>
      <c r="BY315" s="166"/>
      <c r="BZ315" s="166"/>
      <c r="CA315" s="166"/>
      <c r="CB315" s="166"/>
      <c r="CC315" s="166"/>
      <c r="CD315" s="166"/>
      <c r="CE315" s="167"/>
      <c r="CF315" s="165">
        <v>137100</v>
      </c>
      <c r="CG315" s="166"/>
      <c r="CH315" s="166"/>
      <c r="CI315" s="166"/>
      <c r="CJ315" s="166"/>
      <c r="CK315" s="166"/>
      <c r="CL315" s="166"/>
      <c r="CM315" s="167"/>
      <c r="CN315" s="113" t="s">
        <v>62</v>
      </c>
      <c r="CO315" s="114"/>
      <c r="CP315" s="114"/>
      <c r="CQ315" s="114"/>
      <c r="CR315" s="114"/>
      <c r="CS315" s="114"/>
      <c r="CT315" s="114"/>
      <c r="CU315" s="115"/>
    </row>
    <row r="316" spans="1:99">
      <c r="A316" s="120" t="s">
        <v>130</v>
      </c>
      <c r="B316" s="120"/>
      <c r="C316" s="120"/>
      <c r="D316" s="12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120"/>
      <c r="X316" s="120"/>
      <c r="Y316" s="120"/>
      <c r="Z316" s="120"/>
      <c r="AA316" s="120"/>
      <c r="AB316" s="120"/>
      <c r="AC316" s="120"/>
      <c r="AD316" s="120"/>
      <c r="AE316" s="120"/>
      <c r="AF316" s="120"/>
      <c r="AG316" s="120"/>
      <c r="AH316" s="120"/>
      <c r="AI316" s="120"/>
      <c r="AJ316" s="120"/>
      <c r="AK316" s="120"/>
      <c r="AL316" s="120"/>
      <c r="AM316" s="120"/>
      <c r="AN316" s="120"/>
      <c r="AO316" s="120"/>
      <c r="AP316" s="120"/>
      <c r="AQ316" s="120"/>
      <c r="AR316" s="120"/>
      <c r="AS316" s="120"/>
      <c r="AT316" s="120"/>
      <c r="AU316" s="120"/>
      <c r="AV316" s="120"/>
      <c r="AW316" s="121"/>
      <c r="AX316" s="103"/>
      <c r="AY316" s="104"/>
      <c r="AZ316" s="104"/>
      <c r="BA316" s="104"/>
      <c r="BB316" s="105"/>
      <c r="BC316" s="106"/>
      <c r="BD316" s="104"/>
      <c r="BE316" s="104"/>
      <c r="BF316" s="104"/>
      <c r="BG316" s="104"/>
      <c r="BH316" s="104"/>
      <c r="BI316" s="105"/>
      <c r="BJ316" s="106"/>
      <c r="BK316" s="104"/>
      <c r="BL316" s="104"/>
      <c r="BM316" s="104"/>
      <c r="BN316" s="104"/>
      <c r="BO316" s="105"/>
      <c r="BP316" s="168"/>
      <c r="BQ316" s="169"/>
      <c r="BR316" s="169"/>
      <c r="BS316" s="169"/>
      <c r="BT316" s="169"/>
      <c r="BU316" s="169"/>
      <c r="BV316" s="169"/>
      <c r="BW316" s="170"/>
      <c r="BX316" s="168"/>
      <c r="BY316" s="169"/>
      <c r="BZ316" s="169"/>
      <c r="CA316" s="169"/>
      <c r="CB316" s="169"/>
      <c r="CC316" s="169"/>
      <c r="CD316" s="169"/>
      <c r="CE316" s="170"/>
      <c r="CF316" s="168"/>
      <c r="CG316" s="169"/>
      <c r="CH316" s="169"/>
      <c r="CI316" s="169"/>
      <c r="CJ316" s="169"/>
      <c r="CK316" s="169"/>
      <c r="CL316" s="169"/>
      <c r="CM316" s="170"/>
      <c r="CN316" s="116"/>
      <c r="CO316" s="117"/>
      <c r="CP316" s="117"/>
      <c r="CQ316" s="117"/>
      <c r="CR316" s="117"/>
      <c r="CS316" s="117"/>
      <c r="CT316" s="117"/>
      <c r="CU316" s="118"/>
    </row>
    <row r="317" spans="1:99" ht="12.95" customHeight="1">
      <c r="A317" s="139" t="s">
        <v>131</v>
      </c>
      <c r="B317" s="139"/>
      <c r="C317" s="139"/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39"/>
      <c r="AH317" s="139"/>
      <c r="AI317" s="139"/>
      <c r="AJ317" s="139"/>
      <c r="AK317" s="139"/>
      <c r="AL317" s="139"/>
      <c r="AM317" s="139"/>
      <c r="AN317" s="139"/>
      <c r="AO317" s="139"/>
      <c r="AP317" s="139"/>
      <c r="AQ317" s="139"/>
      <c r="AR317" s="139"/>
      <c r="AS317" s="139"/>
      <c r="AT317" s="139"/>
      <c r="AU317" s="139"/>
      <c r="AV317" s="139"/>
      <c r="AW317" s="140"/>
      <c r="AX317" s="57" t="s">
        <v>132</v>
      </c>
      <c r="AY317" s="58"/>
      <c r="AZ317" s="58"/>
      <c r="BA317" s="58"/>
      <c r="BB317" s="58"/>
      <c r="BC317" s="58" t="s">
        <v>128</v>
      </c>
      <c r="BD317" s="58"/>
      <c r="BE317" s="58"/>
      <c r="BF317" s="58"/>
      <c r="BG317" s="58"/>
      <c r="BH317" s="58"/>
      <c r="BI317" s="58"/>
      <c r="BJ317" s="58" t="s">
        <v>133</v>
      </c>
      <c r="BK317" s="58"/>
      <c r="BL317" s="58"/>
      <c r="BM317" s="58"/>
      <c r="BN317" s="58"/>
      <c r="BO317" s="58"/>
      <c r="BP317" s="171">
        <v>3000</v>
      </c>
      <c r="BQ317" s="171"/>
      <c r="BR317" s="171"/>
      <c r="BS317" s="171"/>
      <c r="BT317" s="171"/>
      <c r="BU317" s="171"/>
      <c r="BV317" s="171"/>
      <c r="BW317" s="171"/>
      <c r="BX317" s="171">
        <v>3000</v>
      </c>
      <c r="BY317" s="171"/>
      <c r="BZ317" s="171"/>
      <c r="CA317" s="171"/>
      <c r="CB317" s="171"/>
      <c r="CC317" s="171"/>
      <c r="CD317" s="171"/>
      <c r="CE317" s="171"/>
      <c r="CF317" s="171">
        <v>3000</v>
      </c>
      <c r="CG317" s="171"/>
      <c r="CH317" s="171"/>
      <c r="CI317" s="171"/>
      <c r="CJ317" s="171"/>
      <c r="CK317" s="171"/>
      <c r="CL317" s="171"/>
      <c r="CM317" s="171"/>
      <c r="CN317" s="123" t="s">
        <v>62</v>
      </c>
      <c r="CO317" s="123"/>
      <c r="CP317" s="123"/>
      <c r="CQ317" s="123"/>
      <c r="CR317" s="123"/>
      <c r="CS317" s="123"/>
      <c r="CT317" s="123"/>
      <c r="CU317" s="124"/>
    </row>
    <row r="318" spans="1:99" ht="12.95" customHeight="1">
      <c r="A318" s="120" t="s">
        <v>134</v>
      </c>
      <c r="B318" s="120"/>
      <c r="C318" s="120"/>
      <c r="D318" s="12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  <c r="T318" s="120"/>
      <c r="U318" s="120"/>
      <c r="V318" s="120"/>
      <c r="W318" s="120"/>
      <c r="X318" s="120"/>
      <c r="Y318" s="120"/>
      <c r="Z318" s="120"/>
      <c r="AA318" s="120"/>
      <c r="AB318" s="120"/>
      <c r="AC318" s="120"/>
      <c r="AD318" s="120"/>
      <c r="AE318" s="120"/>
      <c r="AF318" s="120"/>
      <c r="AG318" s="120"/>
      <c r="AH318" s="120"/>
      <c r="AI318" s="120"/>
      <c r="AJ318" s="120"/>
      <c r="AK318" s="120"/>
      <c r="AL318" s="120"/>
      <c r="AM318" s="120"/>
      <c r="AN318" s="120"/>
      <c r="AO318" s="120"/>
      <c r="AP318" s="120"/>
      <c r="AQ318" s="120"/>
      <c r="AR318" s="120"/>
      <c r="AS318" s="120"/>
      <c r="AT318" s="120"/>
      <c r="AU318" s="120"/>
      <c r="AV318" s="120"/>
      <c r="AW318" s="121"/>
      <c r="AX318" s="57" t="s">
        <v>135</v>
      </c>
      <c r="AY318" s="58"/>
      <c r="AZ318" s="58"/>
      <c r="BA318" s="58"/>
      <c r="BB318" s="58"/>
      <c r="BC318" s="58" t="s">
        <v>136</v>
      </c>
      <c r="BD318" s="58"/>
      <c r="BE318" s="58"/>
      <c r="BF318" s="58"/>
      <c r="BG318" s="58"/>
      <c r="BH318" s="58"/>
      <c r="BI318" s="58"/>
      <c r="BJ318" s="67" t="s">
        <v>439</v>
      </c>
      <c r="BK318" s="68"/>
      <c r="BL318" s="68"/>
      <c r="BM318" s="68"/>
      <c r="BN318" s="68"/>
      <c r="BO318" s="69"/>
      <c r="BP318" s="171"/>
      <c r="BQ318" s="171"/>
      <c r="BR318" s="171"/>
      <c r="BS318" s="171"/>
      <c r="BT318" s="171"/>
      <c r="BU318" s="171"/>
      <c r="BV318" s="171"/>
      <c r="BW318" s="171"/>
      <c r="BX318" s="171"/>
      <c r="BY318" s="171"/>
      <c r="BZ318" s="171"/>
      <c r="CA318" s="171"/>
      <c r="CB318" s="171"/>
      <c r="CC318" s="171"/>
      <c r="CD318" s="171"/>
      <c r="CE318" s="171"/>
      <c r="CF318" s="171"/>
      <c r="CG318" s="171"/>
      <c r="CH318" s="171"/>
      <c r="CI318" s="171"/>
      <c r="CJ318" s="171"/>
      <c r="CK318" s="171"/>
      <c r="CL318" s="171"/>
      <c r="CM318" s="171"/>
      <c r="CN318" s="123" t="s">
        <v>62</v>
      </c>
      <c r="CO318" s="123"/>
      <c r="CP318" s="123"/>
      <c r="CQ318" s="123"/>
      <c r="CR318" s="123"/>
      <c r="CS318" s="123"/>
      <c r="CT318" s="123"/>
      <c r="CU318" s="124"/>
    </row>
    <row r="319" spans="1:99">
      <c r="A319" s="125" t="s">
        <v>137</v>
      </c>
      <c r="B319" s="125"/>
      <c r="C319" s="125"/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25"/>
      <c r="O319" s="125"/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  <c r="AA319" s="125"/>
      <c r="AB319" s="125"/>
      <c r="AC319" s="125"/>
      <c r="AD319" s="125"/>
      <c r="AE319" s="125"/>
      <c r="AF319" s="125"/>
      <c r="AG319" s="125"/>
      <c r="AH319" s="125"/>
      <c r="AI319" s="125"/>
      <c r="AJ319" s="125"/>
      <c r="AK319" s="125"/>
      <c r="AL319" s="125"/>
      <c r="AM319" s="125"/>
      <c r="AN319" s="125"/>
      <c r="AO319" s="125"/>
      <c r="AP319" s="125"/>
      <c r="AQ319" s="125"/>
      <c r="AR319" s="125"/>
      <c r="AS319" s="125"/>
      <c r="AT319" s="125"/>
      <c r="AU319" s="125"/>
      <c r="AV319" s="125"/>
      <c r="AW319" s="126"/>
      <c r="AX319" s="127" t="s">
        <v>138</v>
      </c>
      <c r="AY319" s="68"/>
      <c r="AZ319" s="68"/>
      <c r="BA319" s="68"/>
      <c r="BB319" s="69"/>
      <c r="BC319" s="67" t="s">
        <v>139</v>
      </c>
      <c r="BD319" s="68"/>
      <c r="BE319" s="68"/>
      <c r="BF319" s="68"/>
      <c r="BG319" s="68"/>
      <c r="BH319" s="68"/>
      <c r="BI319" s="69"/>
      <c r="BJ319" s="67" t="s">
        <v>180</v>
      </c>
      <c r="BK319" s="68"/>
      <c r="BL319" s="68"/>
      <c r="BM319" s="68"/>
      <c r="BN319" s="68"/>
      <c r="BO319" s="69"/>
      <c r="BP319" s="172"/>
      <c r="BQ319" s="173"/>
      <c r="BR319" s="173"/>
      <c r="BS319" s="173"/>
      <c r="BT319" s="173"/>
      <c r="BU319" s="173"/>
      <c r="BV319" s="173"/>
      <c r="BW319" s="174"/>
      <c r="BX319" s="172"/>
      <c r="BY319" s="173"/>
      <c r="BZ319" s="173"/>
      <c r="CA319" s="173"/>
      <c r="CB319" s="173"/>
      <c r="CC319" s="173"/>
      <c r="CD319" s="173"/>
      <c r="CE319" s="174"/>
      <c r="CF319" s="172"/>
      <c r="CG319" s="173"/>
      <c r="CH319" s="173"/>
      <c r="CI319" s="173"/>
      <c r="CJ319" s="173"/>
      <c r="CK319" s="173"/>
      <c r="CL319" s="173"/>
      <c r="CM319" s="174"/>
      <c r="CN319" s="131"/>
      <c r="CO319" s="132"/>
      <c r="CP319" s="132"/>
      <c r="CQ319" s="132"/>
      <c r="CR319" s="132"/>
      <c r="CS319" s="132"/>
      <c r="CT319" s="132"/>
      <c r="CU319" s="133"/>
    </row>
    <row r="320" spans="1:99">
      <c r="A320" s="134" t="s">
        <v>140</v>
      </c>
      <c r="B320" s="135"/>
      <c r="C320" s="135"/>
      <c r="D320" s="135"/>
      <c r="E320" s="135"/>
      <c r="F320" s="135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5"/>
      <c r="AI320" s="135"/>
      <c r="AJ320" s="135"/>
      <c r="AK320" s="135"/>
      <c r="AL320" s="135"/>
      <c r="AM320" s="135"/>
      <c r="AN320" s="135"/>
      <c r="AO320" s="135"/>
      <c r="AP320" s="135"/>
      <c r="AQ320" s="135"/>
      <c r="AR320" s="135"/>
      <c r="AS320" s="135"/>
      <c r="AT320" s="135"/>
      <c r="AU320" s="135"/>
      <c r="AV320" s="135"/>
      <c r="AW320" s="136"/>
      <c r="AX320" s="64" t="s">
        <v>141</v>
      </c>
      <c r="AY320" s="65"/>
      <c r="AZ320" s="65"/>
      <c r="BA320" s="65"/>
      <c r="BB320" s="66"/>
      <c r="BC320" s="70" t="s">
        <v>142</v>
      </c>
      <c r="BD320" s="65"/>
      <c r="BE320" s="65"/>
      <c r="BF320" s="65"/>
      <c r="BG320" s="65"/>
      <c r="BH320" s="65"/>
      <c r="BI320" s="66"/>
      <c r="BJ320" s="70" t="s">
        <v>145</v>
      </c>
      <c r="BK320" s="65"/>
      <c r="BL320" s="65"/>
      <c r="BM320" s="65"/>
      <c r="BN320" s="65"/>
      <c r="BO320" s="66"/>
      <c r="BP320" s="165">
        <f>BP322</f>
        <v>40000</v>
      </c>
      <c r="BQ320" s="166"/>
      <c r="BR320" s="166"/>
      <c r="BS320" s="166"/>
      <c r="BT320" s="166"/>
      <c r="BU320" s="166"/>
      <c r="BV320" s="166"/>
      <c r="BW320" s="167"/>
      <c r="BX320" s="165">
        <f>BX322</f>
        <v>41200</v>
      </c>
      <c r="BY320" s="166"/>
      <c r="BZ320" s="166"/>
      <c r="CA320" s="166"/>
      <c r="CB320" s="166"/>
      <c r="CC320" s="166"/>
      <c r="CD320" s="166"/>
      <c r="CE320" s="167"/>
      <c r="CF320" s="165">
        <f t="shared" ref="CF320" si="149">CF322</f>
        <v>41400</v>
      </c>
      <c r="CG320" s="166"/>
      <c r="CH320" s="166"/>
      <c r="CI320" s="166"/>
      <c r="CJ320" s="166"/>
      <c r="CK320" s="166"/>
      <c r="CL320" s="166"/>
      <c r="CM320" s="167"/>
      <c r="CN320" s="113" t="s">
        <v>62</v>
      </c>
      <c r="CO320" s="114"/>
      <c r="CP320" s="114"/>
      <c r="CQ320" s="114"/>
      <c r="CR320" s="114"/>
      <c r="CS320" s="114"/>
      <c r="CT320" s="114"/>
      <c r="CU320" s="115"/>
    </row>
    <row r="321" spans="1:99">
      <c r="A321" s="120" t="s">
        <v>143</v>
      </c>
      <c r="B321" s="120"/>
      <c r="C321" s="120"/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20"/>
      <c r="V321" s="120"/>
      <c r="W321" s="120"/>
      <c r="X321" s="120"/>
      <c r="Y321" s="120"/>
      <c r="Z321" s="120"/>
      <c r="AA321" s="120"/>
      <c r="AB321" s="120"/>
      <c r="AC321" s="120"/>
      <c r="AD321" s="120"/>
      <c r="AE321" s="120"/>
      <c r="AF321" s="120"/>
      <c r="AG321" s="120"/>
      <c r="AH321" s="120"/>
      <c r="AI321" s="120"/>
      <c r="AJ321" s="120"/>
      <c r="AK321" s="120"/>
      <c r="AL321" s="120"/>
      <c r="AM321" s="120"/>
      <c r="AN321" s="120"/>
      <c r="AO321" s="120"/>
      <c r="AP321" s="120"/>
      <c r="AQ321" s="120"/>
      <c r="AR321" s="120"/>
      <c r="AS321" s="120"/>
      <c r="AT321" s="120"/>
      <c r="AU321" s="120"/>
      <c r="AV321" s="120"/>
      <c r="AW321" s="120"/>
      <c r="AX321" s="103"/>
      <c r="AY321" s="104"/>
      <c r="AZ321" s="104"/>
      <c r="BA321" s="104"/>
      <c r="BB321" s="105"/>
      <c r="BC321" s="106"/>
      <c r="BD321" s="104"/>
      <c r="BE321" s="104"/>
      <c r="BF321" s="104"/>
      <c r="BG321" s="104"/>
      <c r="BH321" s="104"/>
      <c r="BI321" s="105"/>
      <c r="BJ321" s="106"/>
      <c r="BK321" s="104"/>
      <c r="BL321" s="104"/>
      <c r="BM321" s="104"/>
      <c r="BN321" s="104"/>
      <c r="BO321" s="105"/>
      <c r="BP321" s="168"/>
      <c r="BQ321" s="169"/>
      <c r="BR321" s="169"/>
      <c r="BS321" s="169"/>
      <c r="BT321" s="169"/>
      <c r="BU321" s="169"/>
      <c r="BV321" s="169"/>
      <c r="BW321" s="170"/>
      <c r="BX321" s="168"/>
      <c r="BY321" s="169"/>
      <c r="BZ321" s="169"/>
      <c r="CA321" s="169"/>
      <c r="CB321" s="169"/>
      <c r="CC321" s="169"/>
      <c r="CD321" s="169"/>
      <c r="CE321" s="170"/>
      <c r="CF321" s="168"/>
      <c r="CG321" s="169"/>
      <c r="CH321" s="169"/>
      <c r="CI321" s="169"/>
      <c r="CJ321" s="169"/>
      <c r="CK321" s="169"/>
      <c r="CL321" s="169"/>
      <c r="CM321" s="170"/>
      <c r="CN321" s="116"/>
      <c r="CO321" s="117"/>
      <c r="CP321" s="117"/>
      <c r="CQ321" s="117"/>
      <c r="CR321" s="117"/>
      <c r="CS321" s="117"/>
      <c r="CT321" s="117"/>
      <c r="CU321" s="118"/>
    </row>
    <row r="322" spans="1:99">
      <c r="A322" s="102" t="s">
        <v>67</v>
      </c>
      <c r="B322" s="102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2"/>
      <c r="AO322" s="102"/>
      <c r="AP322" s="102"/>
      <c r="AQ322" s="102"/>
      <c r="AR322" s="102"/>
      <c r="AS322" s="102"/>
      <c r="AT322" s="102"/>
      <c r="AU322" s="102"/>
      <c r="AV322" s="102"/>
      <c r="AW322" s="102"/>
      <c r="AX322" s="64" t="s">
        <v>144</v>
      </c>
      <c r="AY322" s="65"/>
      <c r="AZ322" s="65"/>
      <c r="BA322" s="65"/>
      <c r="BB322" s="66"/>
      <c r="BC322" s="70" t="s">
        <v>142</v>
      </c>
      <c r="BD322" s="65"/>
      <c r="BE322" s="65"/>
      <c r="BF322" s="65"/>
      <c r="BG322" s="65"/>
      <c r="BH322" s="65"/>
      <c r="BI322" s="66"/>
      <c r="BJ322" s="70" t="s">
        <v>145</v>
      </c>
      <c r="BK322" s="65"/>
      <c r="BL322" s="65"/>
      <c r="BM322" s="65"/>
      <c r="BN322" s="65"/>
      <c r="BO322" s="66"/>
      <c r="BP322" s="165">
        <v>40000</v>
      </c>
      <c r="BQ322" s="166"/>
      <c r="BR322" s="166"/>
      <c r="BS322" s="166"/>
      <c r="BT322" s="166"/>
      <c r="BU322" s="166"/>
      <c r="BV322" s="166"/>
      <c r="BW322" s="167"/>
      <c r="BX322" s="165">
        <v>41200</v>
      </c>
      <c r="BY322" s="166"/>
      <c r="BZ322" s="166"/>
      <c r="CA322" s="166"/>
      <c r="CB322" s="166"/>
      <c r="CC322" s="166"/>
      <c r="CD322" s="166"/>
      <c r="CE322" s="167"/>
      <c r="CF322" s="165">
        <v>41400</v>
      </c>
      <c r="CG322" s="166"/>
      <c r="CH322" s="166"/>
      <c r="CI322" s="166"/>
      <c r="CJ322" s="166"/>
      <c r="CK322" s="166"/>
      <c r="CL322" s="166"/>
      <c r="CM322" s="167"/>
      <c r="CN322" s="113" t="s">
        <v>62</v>
      </c>
      <c r="CO322" s="114"/>
      <c r="CP322" s="114"/>
      <c r="CQ322" s="114"/>
      <c r="CR322" s="114"/>
      <c r="CS322" s="114"/>
      <c r="CT322" s="114"/>
      <c r="CU322" s="115"/>
    </row>
    <row r="323" spans="1:99">
      <c r="A323" s="119" t="s">
        <v>146</v>
      </c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19"/>
      <c r="O323" s="119"/>
      <c r="P323" s="119"/>
      <c r="Q323" s="119"/>
      <c r="R323" s="119"/>
      <c r="S323" s="119"/>
      <c r="T323" s="119"/>
      <c r="U323" s="119"/>
      <c r="V323" s="119"/>
      <c r="W323" s="119"/>
      <c r="X323" s="119"/>
      <c r="Y323" s="119"/>
      <c r="Z323" s="119"/>
      <c r="AA323" s="119"/>
      <c r="AB323" s="119"/>
      <c r="AC323" s="119"/>
      <c r="AD323" s="119"/>
      <c r="AE323" s="119"/>
      <c r="AF323" s="119"/>
      <c r="AG323" s="119"/>
      <c r="AH323" s="119"/>
      <c r="AI323" s="119"/>
      <c r="AJ323" s="119"/>
      <c r="AK323" s="119"/>
      <c r="AL323" s="119"/>
      <c r="AM323" s="119"/>
      <c r="AN323" s="119"/>
      <c r="AO323" s="119"/>
      <c r="AP323" s="119"/>
      <c r="AQ323" s="119"/>
      <c r="AR323" s="119"/>
      <c r="AS323" s="119"/>
      <c r="AT323" s="119"/>
      <c r="AU323" s="119"/>
      <c r="AV323" s="119"/>
      <c r="AW323" s="119"/>
      <c r="AX323" s="103"/>
      <c r="AY323" s="104"/>
      <c r="AZ323" s="104"/>
      <c r="BA323" s="104"/>
      <c r="BB323" s="105"/>
      <c r="BC323" s="106"/>
      <c r="BD323" s="104"/>
      <c r="BE323" s="104"/>
      <c r="BF323" s="104"/>
      <c r="BG323" s="104"/>
      <c r="BH323" s="104"/>
      <c r="BI323" s="105"/>
      <c r="BJ323" s="106"/>
      <c r="BK323" s="104"/>
      <c r="BL323" s="104"/>
      <c r="BM323" s="104"/>
      <c r="BN323" s="104"/>
      <c r="BO323" s="105"/>
      <c r="BP323" s="168"/>
      <c r="BQ323" s="169"/>
      <c r="BR323" s="169"/>
      <c r="BS323" s="169"/>
      <c r="BT323" s="169"/>
      <c r="BU323" s="169"/>
      <c r="BV323" s="169"/>
      <c r="BW323" s="170"/>
      <c r="BX323" s="168"/>
      <c r="BY323" s="169"/>
      <c r="BZ323" s="169"/>
      <c r="CA323" s="169"/>
      <c r="CB323" s="169"/>
      <c r="CC323" s="169"/>
      <c r="CD323" s="169"/>
      <c r="CE323" s="170"/>
      <c r="CF323" s="168"/>
      <c r="CG323" s="169"/>
      <c r="CH323" s="169"/>
      <c r="CI323" s="169"/>
      <c r="CJ323" s="169"/>
      <c r="CK323" s="169"/>
      <c r="CL323" s="169"/>
      <c r="CM323" s="170"/>
      <c r="CN323" s="116"/>
      <c r="CO323" s="117"/>
      <c r="CP323" s="117"/>
      <c r="CQ323" s="117"/>
      <c r="CR323" s="117"/>
      <c r="CS323" s="117"/>
      <c r="CT323" s="117"/>
      <c r="CU323" s="118"/>
    </row>
    <row r="324" spans="1:99" ht="32.25" customHeight="1">
      <c r="A324" s="80" t="s">
        <v>462</v>
      </c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  <c r="AL324" s="80"/>
      <c r="AM324" s="80"/>
      <c r="AN324" s="80"/>
      <c r="AO324" s="80"/>
      <c r="AP324" s="80"/>
      <c r="AQ324" s="80"/>
      <c r="AR324" s="80"/>
      <c r="AS324" s="80"/>
      <c r="AT324" s="80"/>
      <c r="AU324" s="80"/>
      <c r="AV324" s="80"/>
      <c r="AW324" s="80"/>
      <c r="AX324" s="81"/>
      <c r="AY324" s="82"/>
      <c r="AZ324" s="82"/>
      <c r="BA324" s="82"/>
      <c r="BB324" s="83"/>
      <c r="BC324" s="84"/>
      <c r="BD324" s="84"/>
      <c r="BE324" s="84"/>
      <c r="BF324" s="84"/>
      <c r="BG324" s="84"/>
      <c r="BH324" s="84"/>
      <c r="BI324" s="84"/>
      <c r="BJ324" s="85"/>
      <c r="BK324" s="82"/>
      <c r="BL324" s="82"/>
      <c r="BM324" s="82"/>
      <c r="BN324" s="82"/>
      <c r="BO324" s="83"/>
      <c r="BP324" s="86">
        <f>BP325</f>
        <v>117900</v>
      </c>
      <c r="BQ324" s="87"/>
      <c r="BR324" s="87"/>
      <c r="BS324" s="87"/>
      <c r="BT324" s="87"/>
      <c r="BU324" s="87"/>
      <c r="BV324" s="87"/>
      <c r="BW324" s="88"/>
      <c r="BX324" s="86">
        <f t="shared" ref="BX324:BX325" si="150">BX325</f>
        <v>116900</v>
      </c>
      <c r="BY324" s="87"/>
      <c r="BZ324" s="87"/>
      <c r="CA324" s="87"/>
      <c r="CB324" s="87"/>
      <c r="CC324" s="87"/>
      <c r="CD324" s="87"/>
      <c r="CE324" s="88"/>
      <c r="CF324" s="86">
        <f t="shared" ref="CF324:CF325" si="151">CF325</f>
        <v>138400</v>
      </c>
      <c r="CG324" s="87"/>
      <c r="CH324" s="87"/>
      <c r="CI324" s="87"/>
      <c r="CJ324" s="87"/>
      <c r="CK324" s="87"/>
      <c r="CL324" s="87"/>
      <c r="CM324" s="88"/>
      <c r="CN324" s="89"/>
      <c r="CO324" s="90"/>
      <c r="CP324" s="90"/>
      <c r="CQ324" s="90"/>
      <c r="CR324" s="90"/>
      <c r="CS324" s="90"/>
      <c r="CT324" s="90"/>
      <c r="CU324" s="91"/>
    </row>
    <row r="325" spans="1:99" s="1" customFormat="1" ht="11.25" customHeight="1">
      <c r="A325" s="48" t="s">
        <v>161</v>
      </c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9"/>
      <c r="AX325" s="92" t="s">
        <v>162</v>
      </c>
      <c r="AY325" s="93"/>
      <c r="AZ325" s="93"/>
      <c r="BA325" s="93"/>
      <c r="BB325" s="93"/>
      <c r="BC325" s="93" t="s">
        <v>62</v>
      </c>
      <c r="BD325" s="93"/>
      <c r="BE325" s="93"/>
      <c r="BF325" s="93"/>
      <c r="BG325" s="93"/>
      <c r="BH325" s="93"/>
      <c r="BI325" s="93"/>
      <c r="BJ325" s="93"/>
      <c r="BK325" s="93"/>
      <c r="BL325" s="93"/>
      <c r="BM325" s="93"/>
      <c r="BN325" s="93"/>
      <c r="BO325" s="93"/>
      <c r="BP325" s="94">
        <f>BP326</f>
        <v>117900</v>
      </c>
      <c r="BQ325" s="94"/>
      <c r="BR325" s="94"/>
      <c r="BS325" s="94"/>
      <c r="BT325" s="94"/>
      <c r="BU325" s="94"/>
      <c r="BV325" s="94"/>
      <c r="BW325" s="94"/>
      <c r="BX325" s="94">
        <f t="shared" si="150"/>
        <v>116900</v>
      </c>
      <c r="BY325" s="94"/>
      <c r="BZ325" s="94"/>
      <c r="CA325" s="94"/>
      <c r="CB325" s="94"/>
      <c r="CC325" s="94"/>
      <c r="CD325" s="94"/>
      <c r="CE325" s="94"/>
      <c r="CF325" s="94">
        <f t="shared" si="151"/>
        <v>138400</v>
      </c>
      <c r="CG325" s="94"/>
      <c r="CH325" s="94"/>
      <c r="CI325" s="94"/>
      <c r="CJ325" s="94"/>
      <c r="CK325" s="94"/>
      <c r="CL325" s="94"/>
      <c r="CM325" s="94"/>
      <c r="CN325" s="53"/>
      <c r="CO325" s="54"/>
      <c r="CP325" s="54"/>
      <c r="CQ325" s="54"/>
      <c r="CR325" s="54"/>
      <c r="CS325" s="54"/>
      <c r="CT325" s="54"/>
      <c r="CU325" s="55"/>
    </row>
    <row r="326" spans="1:99" s="1" customFormat="1">
      <c r="A326" s="48" t="s">
        <v>163</v>
      </c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9"/>
      <c r="AX326" s="50" t="s">
        <v>164</v>
      </c>
      <c r="AY326" s="51"/>
      <c r="AZ326" s="51"/>
      <c r="BA326" s="51"/>
      <c r="BB326" s="51"/>
      <c r="BC326" s="51" t="s">
        <v>165</v>
      </c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2">
        <f>BP327+BP328</f>
        <v>117900</v>
      </c>
      <c r="BQ326" s="52"/>
      <c r="BR326" s="52"/>
      <c r="BS326" s="52"/>
      <c r="BT326" s="52"/>
      <c r="BU326" s="52"/>
      <c r="BV326" s="52"/>
      <c r="BW326" s="52"/>
      <c r="BX326" s="52">
        <f t="shared" ref="BX326" si="152">BX327+BX328</f>
        <v>116900</v>
      </c>
      <c r="BY326" s="52"/>
      <c r="BZ326" s="52"/>
      <c r="CA326" s="52"/>
      <c r="CB326" s="52"/>
      <c r="CC326" s="52"/>
      <c r="CD326" s="52"/>
      <c r="CE326" s="52"/>
      <c r="CF326" s="52">
        <f t="shared" ref="CF326" si="153">CF327+CF328</f>
        <v>138400</v>
      </c>
      <c r="CG326" s="52"/>
      <c r="CH326" s="52"/>
      <c r="CI326" s="52"/>
      <c r="CJ326" s="52"/>
      <c r="CK326" s="52"/>
      <c r="CL326" s="52"/>
      <c r="CM326" s="52"/>
      <c r="CN326" s="53"/>
      <c r="CO326" s="54"/>
      <c r="CP326" s="54"/>
      <c r="CQ326" s="54"/>
      <c r="CR326" s="54"/>
      <c r="CS326" s="54"/>
      <c r="CT326" s="54"/>
      <c r="CU326" s="55"/>
    </row>
    <row r="327" spans="1:99" s="1" customFormat="1" ht="11.25" customHeight="1">
      <c r="A327" s="56" t="s">
        <v>178</v>
      </c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7" t="s">
        <v>179</v>
      </c>
      <c r="AY327" s="58"/>
      <c r="AZ327" s="58"/>
      <c r="BA327" s="58"/>
      <c r="BB327" s="58"/>
      <c r="BC327" s="58" t="s">
        <v>165</v>
      </c>
      <c r="BD327" s="58"/>
      <c r="BE327" s="58"/>
      <c r="BF327" s="58"/>
      <c r="BG327" s="58"/>
      <c r="BH327" s="58"/>
      <c r="BI327" s="58"/>
      <c r="BJ327" s="58" t="s">
        <v>180</v>
      </c>
      <c r="BK327" s="58"/>
      <c r="BL327" s="58"/>
      <c r="BM327" s="58"/>
      <c r="BN327" s="58"/>
      <c r="BO327" s="58"/>
      <c r="BP327" s="161">
        <v>117900</v>
      </c>
      <c r="BQ327" s="161"/>
      <c r="BR327" s="161"/>
      <c r="BS327" s="161"/>
      <c r="BT327" s="161"/>
      <c r="BU327" s="161"/>
      <c r="BV327" s="161"/>
      <c r="BW327" s="161"/>
      <c r="BX327" s="161">
        <v>116900</v>
      </c>
      <c r="BY327" s="161"/>
      <c r="BZ327" s="161"/>
      <c r="CA327" s="161"/>
      <c r="CB327" s="161"/>
      <c r="CC327" s="161"/>
      <c r="CD327" s="161"/>
      <c r="CE327" s="161"/>
      <c r="CF327" s="161">
        <v>138400</v>
      </c>
      <c r="CG327" s="161"/>
      <c r="CH327" s="161"/>
      <c r="CI327" s="161"/>
      <c r="CJ327" s="161"/>
      <c r="CK327" s="161"/>
      <c r="CL327" s="161"/>
      <c r="CM327" s="161"/>
      <c r="CN327" s="61"/>
      <c r="CO327" s="62"/>
      <c r="CP327" s="62"/>
      <c r="CQ327" s="62"/>
      <c r="CR327" s="62"/>
      <c r="CS327" s="62"/>
      <c r="CT327" s="62"/>
      <c r="CU327" s="63"/>
    </row>
    <row r="328" spans="1:99" s="1" customFormat="1" ht="11.25" customHeight="1">
      <c r="A328" s="56" t="s">
        <v>190</v>
      </c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64" t="s">
        <v>185</v>
      </c>
      <c r="AY328" s="65"/>
      <c r="AZ328" s="65"/>
      <c r="BA328" s="65"/>
      <c r="BB328" s="66"/>
      <c r="BC328" s="67" t="s">
        <v>165</v>
      </c>
      <c r="BD328" s="68"/>
      <c r="BE328" s="68"/>
      <c r="BF328" s="68"/>
      <c r="BG328" s="68"/>
      <c r="BH328" s="68"/>
      <c r="BI328" s="69"/>
      <c r="BJ328" s="70" t="s">
        <v>192</v>
      </c>
      <c r="BK328" s="65"/>
      <c r="BL328" s="65"/>
      <c r="BM328" s="65"/>
      <c r="BN328" s="65"/>
      <c r="BO328" s="66"/>
      <c r="BP328" s="162"/>
      <c r="BQ328" s="163"/>
      <c r="BR328" s="163"/>
      <c r="BS328" s="163"/>
      <c r="BT328" s="163"/>
      <c r="BU328" s="163"/>
      <c r="BV328" s="163"/>
      <c r="BW328" s="164"/>
      <c r="BX328" s="162"/>
      <c r="BY328" s="163"/>
      <c r="BZ328" s="163"/>
      <c r="CA328" s="163"/>
      <c r="CB328" s="163"/>
      <c r="CC328" s="163"/>
      <c r="CD328" s="163"/>
      <c r="CE328" s="164"/>
      <c r="CF328" s="162"/>
      <c r="CG328" s="163"/>
      <c r="CH328" s="163"/>
      <c r="CI328" s="163"/>
      <c r="CJ328" s="163"/>
      <c r="CK328" s="163"/>
      <c r="CL328" s="163"/>
      <c r="CM328" s="164"/>
      <c r="CN328" s="77"/>
      <c r="CO328" s="78"/>
      <c r="CP328" s="78"/>
      <c r="CQ328" s="78"/>
      <c r="CR328" s="78"/>
      <c r="CS328" s="78"/>
      <c r="CT328" s="78"/>
      <c r="CU328" s="79"/>
    </row>
    <row r="329" spans="1:99" ht="32.25" customHeight="1">
      <c r="A329" s="80" t="s">
        <v>463</v>
      </c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  <c r="AM329" s="80"/>
      <c r="AN329" s="80"/>
      <c r="AO329" s="80"/>
      <c r="AP329" s="80"/>
      <c r="AQ329" s="80"/>
      <c r="AR329" s="80"/>
      <c r="AS329" s="80"/>
      <c r="AT329" s="80"/>
      <c r="AU329" s="80"/>
      <c r="AV329" s="80"/>
      <c r="AW329" s="80"/>
      <c r="AX329" s="81"/>
      <c r="AY329" s="82"/>
      <c r="AZ329" s="82"/>
      <c r="BA329" s="82"/>
      <c r="BB329" s="83"/>
      <c r="BC329" s="84"/>
      <c r="BD329" s="84"/>
      <c r="BE329" s="84"/>
      <c r="BF329" s="84"/>
      <c r="BG329" s="84"/>
      <c r="BH329" s="84"/>
      <c r="BI329" s="84"/>
      <c r="BJ329" s="85"/>
      <c r="BK329" s="82"/>
      <c r="BL329" s="82"/>
      <c r="BM329" s="82"/>
      <c r="BN329" s="82"/>
      <c r="BO329" s="83"/>
      <c r="BP329" s="86">
        <f>BP330</f>
        <v>417800</v>
      </c>
      <c r="BQ329" s="87"/>
      <c r="BR329" s="87"/>
      <c r="BS329" s="87"/>
      <c r="BT329" s="87"/>
      <c r="BU329" s="87"/>
      <c r="BV329" s="87"/>
      <c r="BW329" s="88"/>
      <c r="BX329" s="86">
        <f t="shared" ref="BX329:BX330" si="154">BX330</f>
        <v>426300</v>
      </c>
      <c r="BY329" s="87"/>
      <c r="BZ329" s="87"/>
      <c r="CA329" s="87"/>
      <c r="CB329" s="87"/>
      <c r="CC329" s="87"/>
      <c r="CD329" s="87"/>
      <c r="CE329" s="88"/>
      <c r="CF329" s="86">
        <f t="shared" ref="CF329:CF330" si="155">CF330</f>
        <v>426500</v>
      </c>
      <c r="CG329" s="87"/>
      <c r="CH329" s="87"/>
      <c r="CI329" s="87"/>
      <c r="CJ329" s="87"/>
      <c r="CK329" s="87"/>
      <c r="CL329" s="87"/>
      <c r="CM329" s="88"/>
      <c r="CN329" s="89"/>
      <c r="CO329" s="90"/>
      <c r="CP329" s="90"/>
      <c r="CQ329" s="90"/>
      <c r="CR329" s="90"/>
      <c r="CS329" s="90"/>
      <c r="CT329" s="90"/>
      <c r="CU329" s="91"/>
    </row>
    <row r="330" spans="1:99" s="1" customFormat="1" ht="11.25" customHeight="1">
      <c r="A330" s="48" t="s">
        <v>161</v>
      </c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9"/>
      <c r="AX330" s="92" t="s">
        <v>162</v>
      </c>
      <c r="AY330" s="93"/>
      <c r="AZ330" s="93"/>
      <c r="BA330" s="93"/>
      <c r="BB330" s="93"/>
      <c r="BC330" s="93" t="s">
        <v>62</v>
      </c>
      <c r="BD330" s="93"/>
      <c r="BE330" s="93"/>
      <c r="BF330" s="93"/>
      <c r="BG330" s="93"/>
      <c r="BH330" s="93"/>
      <c r="BI330" s="93"/>
      <c r="BJ330" s="93"/>
      <c r="BK330" s="93"/>
      <c r="BL330" s="93"/>
      <c r="BM330" s="93"/>
      <c r="BN330" s="93"/>
      <c r="BO330" s="93"/>
      <c r="BP330" s="94">
        <f>BP331</f>
        <v>417800</v>
      </c>
      <c r="BQ330" s="94"/>
      <c r="BR330" s="94"/>
      <c r="BS330" s="94"/>
      <c r="BT330" s="94"/>
      <c r="BU330" s="94"/>
      <c r="BV330" s="94"/>
      <c r="BW330" s="94"/>
      <c r="BX330" s="94">
        <f t="shared" si="154"/>
        <v>426300</v>
      </c>
      <c r="BY330" s="94"/>
      <c r="BZ330" s="94"/>
      <c r="CA330" s="94"/>
      <c r="CB330" s="94"/>
      <c r="CC330" s="94"/>
      <c r="CD330" s="94"/>
      <c r="CE330" s="94"/>
      <c r="CF330" s="94">
        <f t="shared" si="155"/>
        <v>426500</v>
      </c>
      <c r="CG330" s="94"/>
      <c r="CH330" s="94"/>
      <c r="CI330" s="94"/>
      <c r="CJ330" s="94"/>
      <c r="CK330" s="94"/>
      <c r="CL330" s="94"/>
      <c r="CM330" s="94"/>
      <c r="CN330" s="53"/>
      <c r="CO330" s="54"/>
      <c r="CP330" s="54"/>
      <c r="CQ330" s="54"/>
      <c r="CR330" s="54"/>
      <c r="CS330" s="54"/>
      <c r="CT330" s="54"/>
      <c r="CU330" s="55"/>
    </row>
    <row r="331" spans="1:99" s="1" customFormat="1">
      <c r="A331" s="48" t="s">
        <v>163</v>
      </c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9"/>
      <c r="AX331" s="50" t="s">
        <v>164</v>
      </c>
      <c r="AY331" s="51"/>
      <c r="AZ331" s="51"/>
      <c r="BA331" s="51"/>
      <c r="BB331" s="51"/>
      <c r="BC331" s="51" t="s">
        <v>165</v>
      </c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2">
        <f>BP332+BP333</f>
        <v>417800</v>
      </c>
      <c r="BQ331" s="52"/>
      <c r="BR331" s="52"/>
      <c r="BS331" s="52"/>
      <c r="BT331" s="52"/>
      <c r="BU331" s="52"/>
      <c r="BV331" s="52"/>
      <c r="BW331" s="52"/>
      <c r="BX331" s="52">
        <f t="shared" ref="BX331" si="156">BX332+BX333</f>
        <v>426300</v>
      </c>
      <c r="BY331" s="52"/>
      <c r="BZ331" s="52"/>
      <c r="CA331" s="52"/>
      <c r="CB331" s="52"/>
      <c r="CC331" s="52"/>
      <c r="CD331" s="52"/>
      <c r="CE331" s="52"/>
      <c r="CF331" s="52">
        <f t="shared" ref="CF331" si="157">CF332+CF333</f>
        <v>426500</v>
      </c>
      <c r="CG331" s="52"/>
      <c r="CH331" s="52"/>
      <c r="CI331" s="52"/>
      <c r="CJ331" s="52"/>
      <c r="CK331" s="52"/>
      <c r="CL331" s="52"/>
      <c r="CM331" s="52"/>
      <c r="CN331" s="53"/>
      <c r="CO331" s="54"/>
      <c r="CP331" s="54"/>
      <c r="CQ331" s="54"/>
      <c r="CR331" s="54"/>
      <c r="CS331" s="54"/>
      <c r="CT331" s="54"/>
      <c r="CU331" s="55"/>
    </row>
    <row r="332" spans="1:99" s="1" customFormat="1" ht="11.25" customHeight="1">
      <c r="A332" s="56" t="s">
        <v>178</v>
      </c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7" t="s">
        <v>179</v>
      </c>
      <c r="AY332" s="58"/>
      <c r="AZ332" s="58"/>
      <c r="BA332" s="58"/>
      <c r="BB332" s="58"/>
      <c r="BC332" s="58" t="s">
        <v>165</v>
      </c>
      <c r="BD332" s="58"/>
      <c r="BE332" s="58"/>
      <c r="BF332" s="58"/>
      <c r="BG332" s="58"/>
      <c r="BH332" s="58"/>
      <c r="BI332" s="58"/>
      <c r="BJ332" s="58" t="s">
        <v>180</v>
      </c>
      <c r="BK332" s="58"/>
      <c r="BL332" s="58"/>
      <c r="BM332" s="58"/>
      <c r="BN332" s="58"/>
      <c r="BO332" s="58"/>
      <c r="BP332" s="161">
        <v>417800</v>
      </c>
      <c r="BQ332" s="161"/>
      <c r="BR332" s="161"/>
      <c r="BS332" s="161"/>
      <c r="BT332" s="161"/>
      <c r="BU332" s="161"/>
      <c r="BV332" s="161"/>
      <c r="BW332" s="161"/>
      <c r="BX332" s="161">
        <v>426300</v>
      </c>
      <c r="BY332" s="161"/>
      <c r="BZ332" s="161"/>
      <c r="CA332" s="161"/>
      <c r="CB332" s="161"/>
      <c r="CC332" s="161"/>
      <c r="CD332" s="161"/>
      <c r="CE332" s="161"/>
      <c r="CF332" s="161">
        <v>426500</v>
      </c>
      <c r="CG332" s="161"/>
      <c r="CH332" s="161"/>
      <c r="CI332" s="161"/>
      <c r="CJ332" s="161"/>
      <c r="CK332" s="161"/>
      <c r="CL332" s="161"/>
      <c r="CM332" s="161"/>
      <c r="CN332" s="61"/>
      <c r="CO332" s="62"/>
      <c r="CP332" s="62"/>
      <c r="CQ332" s="62"/>
      <c r="CR332" s="62"/>
      <c r="CS332" s="62"/>
      <c r="CT332" s="62"/>
      <c r="CU332" s="63"/>
    </row>
    <row r="333" spans="1:99" s="1" customFormat="1" ht="11.25" customHeight="1">
      <c r="A333" s="56" t="s">
        <v>190</v>
      </c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64" t="s">
        <v>185</v>
      </c>
      <c r="AY333" s="65"/>
      <c r="AZ333" s="65"/>
      <c r="BA333" s="65"/>
      <c r="BB333" s="66"/>
      <c r="BC333" s="67" t="s">
        <v>165</v>
      </c>
      <c r="BD333" s="68"/>
      <c r="BE333" s="68"/>
      <c r="BF333" s="68"/>
      <c r="BG333" s="68"/>
      <c r="BH333" s="68"/>
      <c r="BI333" s="69"/>
      <c r="BJ333" s="70" t="s">
        <v>192</v>
      </c>
      <c r="BK333" s="65"/>
      <c r="BL333" s="65"/>
      <c r="BM333" s="65"/>
      <c r="BN333" s="65"/>
      <c r="BO333" s="66"/>
      <c r="BP333" s="74"/>
      <c r="BQ333" s="75"/>
      <c r="BR333" s="75"/>
      <c r="BS333" s="75"/>
      <c r="BT333" s="75"/>
      <c r="BU333" s="75"/>
      <c r="BV333" s="75"/>
      <c r="BW333" s="76"/>
      <c r="BX333" s="74"/>
      <c r="BY333" s="75"/>
      <c r="BZ333" s="75"/>
      <c r="CA333" s="75"/>
      <c r="CB333" s="75"/>
      <c r="CC333" s="75"/>
      <c r="CD333" s="75"/>
      <c r="CE333" s="76"/>
      <c r="CF333" s="74"/>
      <c r="CG333" s="75"/>
      <c r="CH333" s="75"/>
      <c r="CI333" s="75"/>
      <c r="CJ333" s="75"/>
      <c r="CK333" s="75"/>
      <c r="CL333" s="75"/>
      <c r="CM333" s="76"/>
      <c r="CN333" s="77"/>
      <c r="CO333" s="78"/>
      <c r="CP333" s="78"/>
      <c r="CQ333" s="78"/>
      <c r="CR333" s="78"/>
      <c r="CS333" s="78"/>
      <c r="CT333" s="78"/>
      <c r="CU333" s="79"/>
    </row>
    <row r="334" spans="1:99" ht="32.25" customHeight="1">
      <c r="A334" s="80" t="s">
        <v>464</v>
      </c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0"/>
      <c r="AK334" s="80"/>
      <c r="AL334" s="80"/>
      <c r="AM334" s="80"/>
      <c r="AN334" s="80"/>
      <c r="AO334" s="80"/>
      <c r="AP334" s="80"/>
      <c r="AQ334" s="80"/>
      <c r="AR334" s="80"/>
      <c r="AS334" s="80"/>
      <c r="AT334" s="80"/>
      <c r="AU334" s="80"/>
      <c r="AV334" s="80"/>
      <c r="AW334" s="80"/>
      <c r="AX334" s="81"/>
      <c r="AY334" s="82"/>
      <c r="AZ334" s="82"/>
      <c r="BA334" s="82"/>
      <c r="BB334" s="83"/>
      <c r="BC334" s="84"/>
      <c r="BD334" s="84"/>
      <c r="BE334" s="84"/>
      <c r="BF334" s="84"/>
      <c r="BG334" s="84"/>
      <c r="BH334" s="84"/>
      <c r="BI334" s="84"/>
      <c r="BJ334" s="85"/>
      <c r="BK334" s="82"/>
      <c r="BL334" s="82"/>
      <c r="BM334" s="82"/>
      <c r="BN334" s="82"/>
      <c r="BO334" s="83"/>
      <c r="BP334" s="86">
        <f>BP335</f>
        <v>20600</v>
      </c>
      <c r="BQ334" s="87"/>
      <c r="BR334" s="87"/>
      <c r="BS334" s="87"/>
      <c r="BT334" s="87"/>
      <c r="BU334" s="87"/>
      <c r="BV334" s="87"/>
      <c r="BW334" s="88"/>
      <c r="BX334" s="86">
        <f t="shared" ref="BX334:BX335" si="158">BX335</f>
        <v>0</v>
      </c>
      <c r="BY334" s="87"/>
      <c r="BZ334" s="87"/>
      <c r="CA334" s="87"/>
      <c r="CB334" s="87"/>
      <c r="CC334" s="87"/>
      <c r="CD334" s="87"/>
      <c r="CE334" s="88"/>
      <c r="CF334" s="86">
        <f t="shared" ref="CF334:CF335" si="159">CF335</f>
        <v>0</v>
      </c>
      <c r="CG334" s="87"/>
      <c r="CH334" s="87"/>
      <c r="CI334" s="87"/>
      <c r="CJ334" s="87"/>
      <c r="CK334" s="87"/>
      <c r="CL334" s="87"/>
      <c r="CM334" s="88"/>
      <c r="CN334" s="89"/>
      <c r="CO334" s="90"/>
      <c r="CP334" s="90"/>
      <c r="CQ334" s="90"/>
      <c r="CR334" s="90"/>
      <c r="CS334" s="90"/>
      <c r="CT334" s="90"/>
      <c r="CU334" s="91"/>
    </row>
    <row r="335" spans="1:99" s="1" customFormat="1" ht="11.25" customHeight="1">
      <c r="A335" s="48" t="s">
        <v>161</v>
      </c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9"/>
      <c r="AX335" s="92" t="s">
        <v>162</v>
      </c>
      <c r="AY335" s="93"/>
      <c r="AZ335" s="93"/>
      <c r="BA335" s="93"/>
      <c r="BB335" s="93"/>
      <c r="BC335" s="93" t="s">
        <v>62</v>
      </c>
      <c r="BD335" s="93"/>
      <c r="BE335" s="93"/>
      <c r="BF335" s="93"/>
      <c r="BG335" s="93"/>
      <c r="BH335" s="93"/>
      <c r="BI335" s="93"/>
      <c r="BJ335" s="93"/>
      <c r="BK335" s="93"/>
      <c r="BL335" s="93"/>
      <c r="BM335" s="93"/>
      <c r="BN335" s="93"/>
      <c r="BO335" s="93"/>
      <c r="BP335" s="94">
        <f>BP336</f>
        <v>20600</v>
      </c>
      <c r="BQ335" s="94"/>
      <c r="BR335" s="94"/>
      <c r="BS335" s="94"/>
      <c r="BT335" s="94"/>
      <c r="BU335" s="94"/>
      <c r="BV335" s="94"/>
      <c r="BW335" s="94"/>
      <c r="BX335" s="94">
        <f t="shared" si="158"/>
        <v>0</v>
      </c>
      <c r="BY335" s="94"/>
      <c r="BZ335" s="94"/>
      <c r="CA335" s="94"/>
      <c r="CB335" s="94"/>
      <c r="CC335" s="94"/>
      <c r="CD335" s="94"/>
      <c r="CE335" s="94"/>
      <c r="CF335" s="94">
        <f t="shared" si="159"/>
        <v>0</v>
      </c>
      <c r="CG335" s="94"/>
      <c r="CH335" s="94"/>
      <c r="CI335" s="94"/>
      <c r="CJ335" s="94"/>
      <c r="CK335" s="94"/>
      <c r="CL335" s="94"/>
      <c r="CM335" s="94"/>
      <c r="CN335" s="53"/>
      <c r="CO335" s="54"/>
      <c r="CP335" s="54"/>
      <c r="CQ335" s="54"/>
      <c r="CR335" s="54"/>
      <c r="CS335" s="54"/>
      <c r="CT335" s="54"/>
      <c r="CU335" s="55"/>
    </row>
    <row r="336" spans="1:99" s="1" customFormat="1">
      <c r="A336" s="48" t="s">
        <v>163</v>
      </c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9"/>
      <c r="AX336" s="50" t="s">
        <v>164</v>
      </c>
      <c r="AY336" s="51"/>
      <c r="AZ336" s="51"/>
      <c r="BA336" s="51"/>
      <c r="BB336" s="51"/>
      <c r="BC336" s="51" t="s">
        <v>165</v>
      </c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2">
        <f>BP337+BP338</f>
        <v>20600</v>
      </c>
      <c r="BQ336" s="52"/>
      <c r="BR336" s="52"/>
      <c r="BS336" s="52"/>
      <c r="BT336" s="52"/>
      <c r="BU336" s="52"/>
      <c r="BV336" s="52"/>
      <c r="BW336" s="52"/>
      <c r="BX336" s="52">
        <f t="shared" ref="BX336" si="160">BX337+BX338</f>
        <v>0</v>
      </c>
      <c r="BY336" s="52"/>
      <c r="BZ336" s="52"/>
      <c r="CA336" s="52"/>
      <c r="CB336" s="52"/>
      <c r="CC336" s="52"/>
      <c r="CD336" s="52"/>
      <c r="CE336" s="52"/>
      <c r="CF336" s="52">
        <f t="shared" ref="CF336" si="161">CF337+CF338</f>
        <v>0</v>
      </c>
      <c r="CG336" s="52"/>
      <c r="CH336" s="52"/>
      <c r="CI336" s="52"/>
      <c r="CJ336" s="52"/>
      <c r="CK336" s="52"/>
      <c r="CL336" s="52"/>
      <c r="CM336" s="52"/>
      <c r="CN336" s="53"/>
      <c r="CO336" s="54"/>
      <c r="CP336" s="54"/>
      <c r="CQ336" s="54"/>
      <c r="CR336" s="54"/>
      <c r="CS336" s="54"/>
      <c r="CT336" s="54"/>
      <c r="CU336" s="55"/>
    </row>
    <row r="337" spans="1:99" s="1" customFormat="1" ht="11.25" customHeight="1">
      <c r="A337" s="56" t="s">
        <v>178</v>
      </c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7" t="s">
        <v>179</v>
      </c>
      <c r="AY337" s="58"/>
      <c r="AZ337" s="58"/>
      <c r="BA337" s="58"/>
      <c r="BB337" s="58"/>
      <c r="BC337" s="58" t="s">
        <v>165</v>
      </c>
      <c r="BD337" s="58"/>
      <c r="BE337" s="58"/>
      <c r="BF337" s="58"/>
      <c r="BG337" s="58"/>
      <c r="BH337" s="58"/>
      <c r="BI337" s="58"/>
      <c r="BJ337" s="58" t="s">
        <v>180</v>
      </c>
      <c r="BK337" s="58"/>
      <c r="BL337" s="58"/>
      <c r="BM337" s="58"/>
      <c r="BN337" s="58"/>
      <c r="BO337" s="58"/>
      <c r="BP337" s="161">
        <v>20600</v>
      </c>
      <c r="BQ337" s="161"/>
      <c r="BR337" s="161"/>
      <c r="BS337" s="161"/>
      <c r="BT337" s="161"/>
      <c r="BU337" s="161"/>
      <c r="BV337" s="161"/>
      <c r="BW337" s="161"/>
      <c r="BX337" s="60"/>
      <c r="BY337" s="60"/>
      <c r="BZ337" s="60"/>
      <c r="CA337" s="60"/>
      <c r="CB337" s="60"/>
      <c r="CC337" s="60"/>
      <c r="CD337" s="60"/>
      <c r="CE337" s="60"/>
      <c r="CF337" s="60"/>
      <c r="CG337" s="60"/>
      <c r="CH337" s="60"/>
      <c r="CI337" s="60"/>
      <c r="CJ337" s="60"/>
      <c r="CK337" s="60"/>
      <c r="CL337" s="60"/>
      <c r="CM337" s="60"/>
      <c r="CN337" s="61"/>
      <c r="CO337" s="62"/>
      <c r="CP337" s="62"/>
      <c r="CQ337" s="62"/>
      <c r="CR337" s="62"/>
      <c r="CS337" s="62"/>
      <c r="CT337" s="62"/>
      <c r="CU337" s="63"/>
    </row>
    <row r="338" spans="1:99" s="1" customFormat="1" ht="11.25" customHeight="1">
      <c r="A338" s="56" t="s">
        <v>190</v>
      </c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64" t="s">
        <v>185</v>
      </c>
      <c r="AY338" s="65"/>
      <c r="AZ338" s="65"/>
      <c r="BA338" s="65"/>
      <c r="BB338" s="66"/>
      <c r="BC338" s="67" t="s">
        <v>165</v>
      </c>
      <c r="BD338" s="68"/>
      <c r="BE338" s="68"/>
      <c r="BF338" s="68"/>
      <c r="BG338" s="68"/>
      <c r="BH338" s="68"/>
      <c r="BI338" s="69"/>
      <c r="BJ338" s="70" t="s">
        <v>192</v>
      </c>
      <c r="BK338" s="65"/>
      <c r="BL338" s="65"/>
      <c r="BM338" s="65"/>
      <c r="BN338" s="65"/>
      <c r="BO338" s="66"/>
      <c r="BP338" s="74"/>
      <c r="BQ338" s="75"/>
      <c r="BR338" s="75"/>
      <c r="BS338" s="75"/>
      <c r="BT338" s="75"/>
      <c r="BU338" s="75"/>
      <c r="BV338" s="75"/>
      <c r="BW338" s="76"/>
      <c r="BX338" s="74"/>
      <c r="BY338" s="75"/>
      <c r="BZ338" s="75"/>
      <c r="CA338" s="75"/>
      <c r="CB338" s="75"/>
      <c r="CC338" s="75"/>
      <c r="CD338" s="75"/>
      <c r="CE338" s="76"/>
      <c r="CF338" s="74"/>
      <c r="CG338" s="75"/>
      <c r="CH338" s="75"/>
      <c r="CI338" s="75"/>
      <c r="CJ338" s="75"/>
      <c r="CK338" s="75"/>
      <c r="CL338" s="75"/>
      <c r="CM338" s="76"/>
      <c r="CN338" s="77"/>
      <c r="CO338" s="78"/>
      <c r="CP338" s="78"/>
      <c r="CQ338" s="78"/>
      <c r="CR338" s="78"/>
      <c r="CS338" s="78"/>
      <c r="CT338" s="78"/>
      <c r="CU338" s="79"/>
    </row>
    <row r="339" spans="1:99" ht="32.25" customHeight="1">
      <c r="A339" s="80" t="s">
        <v>465</v>
      </c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80"/>
      <c r="AO339" s="80"/>
      <c r="AP339" s="80"/>
      <c r="AQ339" s="80"/>
      <c r="AR339" s="80"/>
      <c r="AS339" s="80"/>
      <c r="AT339" s="80"/>
      <c r="AU339" s="80"/>
      <c r="AV339" s="80"/>
      <c r="AW339" s="80"/>
      <c r="AX339" s="81"/>
      <c r="AY339" s="82"/>
      <c r="AZ339" s="82"/>
      <c r="BA339" s="82"/>
      <c r="BB339" s="83"/>
      <c r="BC339" s="84"/>
      <c r="BD339" s="84"/>
      <c r="BE339" s="84"/>
      <c r="BF339" s="84"/>
      <c r="BG339" s="84"/>
      <c r="BH339" s="84"/>
      <c r="BI339" s="84"/>
      <c r="BJ339" s="85"/>
      <c r="BK339" s="82"/>
      <c r="BL339" s="82"/>
      <c r="BM339" s="82"/>
      <c r="BN339" s="82"/>
      <c r="BO339" s="83"/>
      <c r="BP339" s="86">
        <f>BP340</f>
        <v>73100</v>
      </c>
      <c r="BQ339" s="87"/>
      <c r="BR339" s="87"/>
      <c r="BS339" s="87"/>
      <c r="BT339" s="87"/>
      <c r="BU339" s="87"/>
      <c r="BV339" s="87"/>
      <c r="BW339" s="88"/>
      <c r="BX339" s="86">
        <f t="shared" ref="BX339:BX340" si="162">BX340</f>
        <v>0</v>
      </c>
      <c r="BY339" s="87"/>
      <c r="BZ339" s="87"/>
      <c r="CA339" s="87"/>
      <c r="CB339" s="87"/>
      <c r="CC339" s="87"/>
      <c r="CD339" s="87"/>
      <c r="CE339" s="88"/>
      <c r="CF339" s="86">
        <f t="shared" ref="CF339:CF340" si="163">CF340</f>
        <v>0</v>
      </c>
      <c r="CG339" s="87"/>
      <c r="CH339" s="87"/>
      <c r="CI339" s="87"/>
      <c r="CJ339" s="87"/>
      <c r="CK339" s="87"/>
      <c r="CL339" s="87"/>
      <c r="CM339" s="88"/>
      <c r="CN339" s="89"/>
      <c r="CO339" s="90"/>
      <c r="CP339" s="90"/>
      <c r="CQ339" s="90"/>
      <c r="CR339" s="90"/>
      <c r="CS339" s="90"/>
      <c r="CT339" s="90"/>
      <c r="CU339" s="91"/>
    </row>
    <row r="340" spans="1:99" s="1" customFormat="1" ht="11.25" customHeight="1">
      <c r="A340" s="48" t="s">
        <v>161</v>
      </c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9"/>
      <c r="AX340" s="92" t="s">
        <v>162</v>
      </c>
      <c r="AY340" s="93"/>
      <c r="AZ340" s="93"/>
      <c r="BA340" s="93"/>
      <c r="BB340" s="93"/>
      <c r="BC340" s="93" t="s">
        <v>62</v>
      </c>
      <c r="BD340" s="93"/>
      <c r="BE340" s="93"/>
      <c r="BF340" s="93"/>
      <c r="BG340" s="93"/>
      <c r="BH340" s="93"/>
      <c r="BI340" s="93"/>
      <c r="BJ340" s="93"/>
      <c r="BK340" s="93"/>
      <c r="BL340" s="93"/>
      <c r="BM340" s="93"/>
      <c r="BN340" s="93"/>
      <c r="BO340" s="93"/>
      <c r="BP340" s="94">
        <f>BP341</f>
        <v>73100</v>
      </c>
      <c r="BQ340" s="94"/>
      <c r="BR340" s="94"/>
      <c r="BS340" s="94"/>
      <c r="BT340" s="94"/>
      <c r="BU340" s="94"/>
      <c r="BV340" s="94"/>
      <c r="BW340" s="94"/>
      <c r="BX340" s="94">
        <f t="shared" si="162"/>
        <v>0</v>
      </c>
      <c r="BY340" s="94"/>
      <c r="BZ340" s="94"/>
      <c r="CA340" s="94"/>
      <c r="CB340" s="94"/>
      <c r="CC340" s="94"/>
      <c r="CD340" s="94"/>
      <c r="CE340" s="94"/>
      <c r="CF340" s="94">
        <f t="shared" si="163"/>
        <v>0</v>
      </c>
      <c r="CG340" s="94"/>
      <c r="CH340" s="94"/>
      <c r="CI340" s="94"/>
      <c r="CJ340" s="94"/>
      <c r="CK340" s="94"/>
      <c r="CL340" s="94"/>
      <c r="CM340" s="94"/>
      <c r="CN340" s="53"/>
      <c r="CO340" s="54"/>
      <c r="CP340" s="54"/>
      <c r="CQ340" s="54"/>
      <c r="CR340" s="54"/>
      <c r="CS340" s="54"/>
      <c r="CT340" s="54"/>
      <c r="CU340" s="55"/>
    </row>
    <row r="341" spans="1:99" s="1" customFormat="1">
      <c r="A341" s="48" t="s">
        <v>163</v>
      </c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  <c r="AV341" s="48"/>
      <c r="AW341" s="49"/>
      <c r="AX341" s="50" t="s">
        <v>164</v>
      </c>
      <c r="AY341" s="51"/>
      <c r="AZ341" s="51"/>
      <c r="BA341" s="51"/>
      <c r="BB341" s="51"/>
      <c r="BC341" s="51" t="s">
        <v>165</v>
      </c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2">
        <f>BP342+BP343</f>
        <v>73100</v>
      </c>
      <c r="BQ341" s="52"/>
      <c r="BR341" s="52"/>
      <c r="BS341" s="52"/>
      <c r="BT341" s="52"/>
      <c r="BU341" s="52"/>
      <c r="BV341" s="52"/>
      <c r="BW341" s="52"/>
      <c r="BX341" s="52">
        <f t="shared" ref="BX341" si="164">BX342+BX343</f>
        <v>0</v>
      </c>
      <c r="BY341" s="52"/>
      <c r="BZ341" s="52"/>
      <c r="CA341" s="52"/>
      <c r="CB341" s="52"/>
      <c r="CC341" s="52"/>
      <c r="CD341" s="52"/>
      <c r="CE341" s="52"/>
      <c r="CF341" s="52">
        <f t="shared" ref="CF341" si="165">CF342+CF343</f>
        <v>0</v>
      </c>
      <c r="CG341" s="52"/>
      <c r="CH341" s="52"/>
      <c r="CI341" s="52"/>
      <c r="CJ341" s="52"/>
      <c r="CK341" s="52"/>
      <c r="CL341" s="52"/>
      <c r="CM341" s="52"/>
      <c r="CN341" s="53"/>
      <c r="CO341" s="54"/>
      <c r="CP341" s="54"/>
      <c r="CQ341" s="54"/>
      <c r="CR341" s="54"/>
      <c r="CS341" s="54"/>
      <c r="CT341" s="54"/>
      <c r="CU341" s="55"/>
    </row>
    <row r="342" spans="1:99" s="1" customFormat="1" ht="11.25" customHeight="1">
      <c r="A342" s="56" t="s">
        <v>178</v>
      </c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7" t="s">
        <v>179</v>
      </c>
      <c r="AY342" s="58"/>
      <c r="AZ342" s="58"/>
      <c r="BA342" s="58"/>
      <c r="BB342" s="58"/>
      <c r="BC342" s="58" t="s">
        <v>165</v>
      </c>
      <c r="BD342" s="58"/>
      <c r="BE342" s="58"/>
      <c r="BF342" s="58"/>
      <c r="BG342" s="58"/>
      <c r="BH342" s="58"/>
      <c r="BI342" s="58"/>
      <c r="BJ342" s="58" t="s">
        <v>180</v>
      </c>
      <c r="BK342" s="58"/>
      <c r="BL342" s="58"/>
      <c r="BM342" s="58"/>
      <c r="BN342" s="58"/>
      <c r="BO342" s="58"/>
      <c r="BP342" s="161">
        <v>73100</v>
      </c>
      <c r="BQ342" s="161"/>
      <c r="BR342" s="161"/>
      <c r="BS342" s="161"/>
      <c r="BT342" s="161"/>
      <c r="BU342" s="161"/>
      <c r="BV342" s="161"/>
      <c r="BW342" s="161"/>
      <c r="BX342" s="60"/>
      <c r="BY342" s="60"/>
      <c r="BZ342" s="60"/>
      <c r="CA342" s="60"/>
      <c r="CB342" s="60"/>
      <c r="CC342" s="60"/>
      <c r="CD342" s="60"/>
      <c r="CE342" s="60"/>
      <c r="CF342" s="60"/>
      <c r="CG342" s="60"/>
      <c r="CH342" s="60"/>
      <c r="CI342" s="60"/>
      <c r="CJ342" s="60"/>
      <c r="CK342" s="60"/>
      <c r="CL342" s="60"/>
      <c r="CM342" s="60"/>
      <c r="CN342" s="61"/>
      <c r="CO342" s="62"/>
      <c r="CP342" s="62"/>
      <c r="CQ342" s="62"/>
      <c r="CR342" s="62"/>
      <c r="CS342" s="62"/>
      <c r="CT342" s="62"/>
      <c r="CU342" s="63"/>
    </row>
    <row r="343" spans="1:99" s="1" customFormat="1" ht="11.25" customHeight="1">
      <c r="A343" s="56" t="s">
        <v>190</v>
      </c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64" t="s">
        <v>185</v>
      </c>
      <c r="AY343" s="65"/>
      <c r="AZ343" s="65"/>
      <c r="BA343" s="65"/>
      <c r="BB343" s="66"/>
      <c r="BC343" s="67" t="s">
        <v>165</v>
      </c>
      <c r="BD343" s="68"/>
      <c r="BE343" s="68"/>
      <c r="BF343" s="68"/>
      <c r="BG343" s="68"/>
      <c r="BH343" s="68"/>
      <c r="BI343" s="69"/>
      <c r="BJ343" s="70" t="s">
        <v>192</v>
      </c>
      <c r="BK343" s="65"/>
      <c r="BL343" s="65"/>
      <c r="BM343" s="65"/>
      <c r="BN343" s="65"/>
      <c r="BO343" s="66"/>
      <c r="BP343" s="74"/>
      <c r="BQ343" s="75"/>
      <c r="BR343" s="75"/>
      <c r="BS343" s="75"/>
      <c r="BT343" s="75"/>
      <c r="BU343" s="75"/>
      <c r="BV343" s="75"/>
      <c r="BW343" s="76"/>
      <c r="BX343" s="74"/>
      <c r="BY343" s="75"/>
      <c r="BZ343" s="75"/>
      <c r="CA343" s="75"/>
      <c r="CB343" s="75"/>
      <c r="CC343" s="75"/>
      <c r="CD343" s="75"/>
      <c r="CE343" s="76"/>
      <c r="CF343" s="74"/>
      <c r="CG343" s="75"/>
      <c r="CH343" s="75"/>
      <c r="CI343" s="75"/>
      <c r="CJ343" s="75"/>
      <c r="CK343" s="75"/>
      <c r="CL343" s="75"/>
      <c r="CM343" s="76"/>
      <c r="CN343" s="77"/>
      <c r="CO343" s="78"/>
      <c r="CP343" s="78"/>
      <c r="CQ343" s="78"/>
      <c r="CR343" s="78"/>
      <c r="CS343" s="78"/>
      <c r="CT343" s="78"/>
      <c r="CU343" s="79"/>
    </row>
    <row r="344" spans="1:99" ht="32.25" customHeight="1">
      <c r="A344" s="80" t="s">
        <v>482</v>
      </c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  <c r="AM344" s="80"/>
      <c r="AN344" s="80"/>
      <c r="AO344" s="80"/>
      <c r="AP344" s="80"/>
      <c r="AQ344" s="80"/>
      <c r="AR344" s="80"/>
      <c r="AS344" s="80"/>
      <c r="AT344" s="80"/>
      <c r="AU344" s="80"/>
      <c r="AV344" s="80"/>
      <c r="AW344" s="80"/>
      <c r="AX344" s="81"/>
      <c r="AY344" s="82"/>
      <c r="AZ344" s="82"/>
      <c r="BA344" s="82"/>
      <c r="BB344" s="83"/>
      <c r="BC344" s="84"/>
      <c r="BD344" s="84"/>
      <c r="BE344" s="84"/>
      <c r="BF344" s="84"/>
      <c r="BG344" s="84"/>
      <c r="BH344" s="84"/>
      <c r="BI344" s="84"/>
      <c r="BJ344" s="85"/>
      <c r="BK344" s="82"/>
      <c r="BL344" s="82"/>
      <c r="BM344" s="82"/>
      <c r="BN344" s="82"/>
      <c r="BO344" s="83"/>
      <c r="BP344" s="86">
        <f>BP345</f>
        <v>63000</v>
      </c>
      <c r="BQ344" s="87"/>
      <c r="BR344" s="87"/>
      <c r="BS344" s="87"/>
      <c r="BT344" s="87"/>
      <c r="BU344" s="87"/>
      <c r="BV344" s="87"/>
      <c r="BW344" s="88"/>
      <c r="BX344" s="86">
        <f t="shared" ref="BX344" si="166">BX345</f>
        <v>0</v>
      </c>
      <c r="BY344" s="87"/>
      <c r="BZ344" s="87"/>
      <c r="CA344" s="87"/>
      <c r="CB344" s="87"/>
      <c r="CC344" s="87"/>
      <c r="CD344" s="87"/>
      <c r="CE344" s="88"/>
      <c r="CF344" s="86">
        <f t="shared" ref="CF344" si="167">CF345</f>
        <v>0</v>
      </c>
      <c r="CG344" s="87"/>
      <c r="CH344" s="87"/>
      <c r="CI344" s="87"/>
      <c r="CJ344" s="87"/>
      <c r="CK344" s="87"/>
      <c r="CL344" s="87"/>
      <c r="CM344" s="88"/>
      <c r="CN344" s="89"/>
      <c r="CO344" s="90"/>
      <c r="CP344" s="90"/>
      <c r="CQ344" s="90"/>
      <c r="CR344" s="90"/>
      <c r="CS344" s="90"/>
      <c r="CT344" s="90"/>
      <c r="CU344" s="91"/>
    </row>
    <row r="345" spans="1:99" s="1" customFormat="1" ht="11.25" customHeight="1">
      <c r="A345" s="48" t="s">
        <v>161</v>
      </c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9"/>
      <c r="AX345" s="92" t="s">
        <v>162</v>
      </c>
      <c r="AY345" s="93"/>
      <c r="AZ345" s="93"/>
      <c r="BA345" s="93"/>
      <c r="BB345" s="93"/>
      <c r="BC345" s="93" t="s">
        <v>62</v>
      </c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4">
        <f>BP346</f>
        <v>63000</v>
      </c>
      <c r="BQ345" s="94"/>
      <c r="BR345" s="94"/>
      <c r="BS345" s="94"/>
      <c r="BT345" s="94"/>
      <c r="BU345" s="94"/>
      <c r="BV345" s="94"/>
      <c r="BW345" s="94"/>
      <c r="BX345" s="94">
        <f t="shared" ref="BX345" si="168">BX346</f>
        <v>0</v>
      </c>
      <c r="BY345" s="94"/>
      <c r="BZ345" s="94"/>
      <c r="CA345" s="94"/>
      <c r="CB345" s="94"/>
      <c r="CC345" s="94"/>
      <c r="CD345" s="94"/>
      <c r="CE345" s="94"/>
      <c r="CF345" s="94">
        <f t="shared" ref="CF345" si="169">CF346</f>
        <v>0</v>
      </c>
      <c r="CG345" s="94"/>
      <c r="CH345" s="94"/>
      <c r="CI345" s="94"/>
      <c r="CJ345" s="94"/>
      <c r="CK345" s="94"/>
      <c r="CL345" s="94"/>
      <c r="CM345" s="94"/>
      <c r="CN345" s="53"/>
      <c r="CO345" s="54"/>
      <c r="CP345" s="54"/>
      <c r="CQ345" s="54"/>
      <c r="CR345" s="54"/>
      <c r="CS345" s="54"/>
      <c r="CT345" s="54"/>
      <c r="CU345" s="55"/>
    </row>
    <row r="346" spans="1:99" s="1" customFormat="1">
      <c r="A346" s="48" t="s">
        <v>163</v>
      </c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9"/>
      <c r="AX346" s="50" t="s">
        <v>164</v>
      </c>
      <c r="AY346" s="51"/>
      <c r="AZ346" s="51"/>
      <c r="BA346" s="51"/>
      <c r="BB346" s="51"/>
      <c r="BC346" s="51" t="s">
        <v>165</v>
      </c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2">
        <f>BP347+BP348</f>
        <v>63000</v>
      </c>
      <c r="BQ346" s="52"/>
      <c r="BR346" s="52"/>
      <c r="BS346" s="52"/>
      <c r="BT346" s="52"/>
      <c r="BU346" s="52"/>
      <c r="BV346" s="52"/>
      <c r="BW346" s="52"/>
      <c r="BX346" s="52">
        <f t="shared" ref="BX346" si="170">BX347+BX348</f>
        <v>0</v>
      </c>
      <c r="BY346" s="52"/>
      <c r="BZ346" s="52"/>
      <c r="CA346" s="52"/>
      <c r="CB346" s="52"/>
      <c r="CC346" s="52"/>
      <c r="CD346" s="52"/>
      <c r="CE346" s="52"/>
      <c r="CF346" s="52">
        <f t="shared" ref="CF346" si="171">CF347+CF348</f>
        <v>0</v>
      </c>
      <c r="CG346" s="52"/>
      <c r="CH346" s="52"/>
      <c r="CI346" s="52"/>
      <c r="CJ346" s="52"/>
      <c r="CK346" s="52"/>
      <c r="CL346" s="52"/>
      <c r="CM346" s="52"/>
      <c r="CN346" s="53"/>
      <c r="CO346" s="54"/>
      <c r="CP346" s="54"/>
      <c r="CQ346" s="54"/>
      <c r="CR346" s="54"/>
      <c r="CS346" s="54"/>
      <c r="CT346" s="54"/>
      <c r="CU346" s="55"/>
    </row>
    <row r="347" spans="1:99" s="1" customFormat="1" ht="11.25" customHeight="1">
      <c r="A347" s="56" t="s">
        <v>178</v>
      </c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7" t="s">
        <v>179</v>
      </c>
      <c r="AY347" s="58"/>
      <c r="AZ347" s="58"/>
      <c r="BA347" s="58"/>
      <c r="BB347" s="58"/>
      <c r="BC347" s="58" t="s">
        <v>165</v>
      </c>
      <c r="BD347" s="58"/>
      <c r="BE347" s="58"/>
      <c r="BF347" s="58"/>
      <c r="BG347" s="58"/>
      <c r="BH347" s="58"/>
      <c r="BI347" s="58"/>
      <c r="BJ347" s="58" t="s">
        <v>180</v>
      </c>
      <c r="BK347" s="58"/>
      <c r="BL347" s="58"/>
      <c r="BM347" s="58"/>
      <c r="BN347" s="58"/>
      <c r="BO347" s="58"/>
      <c r="BP347" s="59">
        <v>63000</v>
      </c>
      <c r="BQ347" s="59"/>
      <c r="BR347" s="59"/>
      <c r="BS347" s="59"/>
      <c r="BT347" s="59"/>
      <c r="BU347" s="59"/>
      <c r="BV347" s="59"/>
      <c r="BW347" s="59"/>
      <c r="BX347" s="60"/>
      <c r="BY347" s="60"/>
      <c r="BZ347" s="60"/>
      <c r="CA347" s="60"/>
      <c r="CB347" s="60"/>
      <c r="CC347" s="60"/>
      <c r="CD347" s="60"/>
      <c r="CE347" s="60"/>
      <c r="CF347" s="60"/>
      <c r="CG347" s="60"/>
      <c r="CH347" s="60"/>
      <c r="CI347" s="60"/>
      <c r="CJ347" s="60"/>
      <c r="CK347" s="60"/>
      <c r="CL347" s="60"/>
      <c r="CM347" s="60"/>
      <c r="CN347" s="61"/>
      <c r="CO347" s="62"/>
      <c r="CP347" s="62"/>
      <c r="CQ347" s="62"/>
      <c r="CR347" s="62"/>
      <c r="CS347" s="62"/>
      <c r="CT347" s="62"/>
      <c r="CU347" s="63"/>
    </row>
    <row r="348" spans="1:99" s="1" customFormat="1" ht="11.25" customHeight="1">
      <c r="A348" s="56" t="s">
        <v>190</v>
      </c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64" t="s">
        <v>185</v>
      </c>
      <c r="AY348" s="65"/>
      <c r="AZ348" s="65"/>
      <c r="BA348" s="65"/>
      <c r="BB348" s="66"/>
      <c r="BC348" s="67" t="s">
        <v>165</v>
      </c>
      <c r="BD348" s="68"/>
      <c r="BE348" s="68"/>
      <c r="BF348" s="68"/>
      <c r="BG348" s="68"/>
      <c r="BH348" s="68"/>
      <c r="BI348" s="69"/>
      <c r="BJ348" s="70" t="s">
        <v>192</v>
      </c>
      <c r="BK348" s="65"/>
      <c r="BL348" s="65"/>
      <c r="BM348" s="65"/>
      <c r="BN348" s="65"/>
      <c r="BO348" s="66"/>
      <c r="BP348" s="71"/>
      <c r="BQ348" s="72"/>
      <c r="BR348" s="72"/>
      <c r="BS348" s="72"/>
      <c r="BT348" s="72"/>
      <c r="BU348" s="72"/>
      <c r="BV348" s="72"/>
      <c r="BW348" s="73"/>
      <c r="BX348" s="74"/>
      <c r="BY348" s="75"/>
      <c r="BZ348" s="75"/>
      <c r="CA348" s="75"/>
      <c r="CB348" s="75"/>
      <c r="CC348" s="75"/>
      <c r="CD348" s="75"/>
      <c r="CE348" s="76"/>
      <c r="CF348" s="74"/>
      <c r="CG348" s="75"/>
      <c r="CH348" s="75"/>
      <c r="CI348" s="75"/>
      <c r="CJ348" s="75"/>
      <c r="CK348" s="75"/>
      <c r="CL348" s="75"/>
      <c r="CM348" s="76"/>
      <c r="CN348" s="77"/>
      <c r="CO348" s="78"/>
      <c r="CP348" s="78"/>
      <c r="CQ348" s="78"/>
      <c r="CR348" s="78"/>
      <c r="CS348" s="78"/>
      <c r="CT348" s="78"/>
      <c r="CU348" s="79"/>
    </row>
    <row r="349" spans="1:99" ht="32.25" customHeight="1">
      <c r="A349" s="80" t="s">
        <v>481</v>
      </c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0"/>
      <c r="AN349" s="80"/>
      <c r="AO349" s="80"/>
      <c r="AP349" s="80"/>
      <c r="AQ349" s="80"/>
      <c r="AR349" s="80"/>
      <c r="AS349" s="80"/>
      <c r="AT349" s="80"/>
      <c r="AU349" s="80"/>
      <c r="AV349" s="80"/>
      <c r="AW349" s="80"/>
      <c r="AX349" s="81"/>
      <c r="AY349" s="82"/>
      <c r="AZ349" s="82"/>
      <c r="BA349" s="82"/>
      <c r="BB349" s="83"/>
      <c r="BC349" s="84"/>
      <c r="BD349" s="84"/>
      <c r="BE349" s="84"/>
      <c r="BF349" s="84"/>
      <c r="BG349" s="84"/>
      <c r="BH349" s="84"/>
      <c r="BI349" s="84"/>
      <c r="BJ349" s="85"/>
      <c r="BK349" s="82"/>
      <c r="BL349" s="82"/>
      <c r="BM349" s="82"/>
      <c r="BN349" s="82"/>
      <c r="BO349" s="83"/>
      <c r="BP349" s="86">
        <f>SUM(BP352:BW353)</f>
        <v>223600</v>
      </c>
      <c r="BQ349" s="87"/>
      <c r="BR349" s="87"/>
      <c r="BS349" s="87"/>
      <c r="BT349" s="87"/>
      <c r="BU349" s="87"/>
      <c r="BV349" s="87"/>
      <c r="BW349" s="88"/>
      <c r="BX349" s="86">
        <f t="shared" ref="BX349" si="172">SUM(BX352:CE353)</f>
        <v>0</v>
      </c>
      <c r="BY349" s="87"/>
      <c r="BZ349" s="87"/>
      <c r="CA349" s="87"/>
      <c r="CB349" s="87"/>
      <c r="CC349" s="87"/>
      <c r="CD349" s="87"/>
      <c r="CE349" s="88"/>
      <c r="CF349" s="86">
        <f t="shared" ref="CF349" si="173">SUM(CF352:CM353)</f>
        <v>0</v>
      </c>
      <c r="CG349" s="87"/>
      <c r="CH349" s="87"/>
      <c r="CI349" s="87"/>
      <c r="CJ349" s="87"/>
      <c r="CK349" s="87"/>
      <c r="CL349" s="87"/>
      <c r="CM349" s="88"/>
      <c r="CN349" s="89"/>
      <c r="CO349" s="90"/>
      <c r="CP349" s="90"/>
      <c r="CQ349" s="90"/>
      <c r="CR349" s="90"/>
      <c r="CS349" s="90"/>
      <c r="CT349" s="90"/>
      <c r="CU349" s="91"/>
    </row>
    <row r="350" spans="1:99" s="1" customFormat="1" ht="11.25" customHeight="1">
      <c r="A350" s="48" t="s">
        <v>161</v>
      </c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9"/>
      <c r="AX350" s="92" t="s">
        <v>162</v>
      </c>
      <c r="AY350" s="93"/>
      <c r="AZ350" s="93"/>
      <c r="BA350" s="93"/>
      <c r="BB350" s="93"/>
      <c r="BC350" s="93" t="s">
        <v>62</v>
      </c>
      <c r="BD350" s="93"/>
      <c r="BE350" s="93"/>
      <c r="BF350" s="93"/>
      <c r="BG350" s="93"/>
      <c r="BH350" s="93"/>
      <c r="BI350" s="93"/>
      <c r="BJ350" s="93"/>
      <c r="BK350" s="93"/>
      <c r="BL350" s="93"/>
      <c r="BM350" s="93"/>
      <c r="BN350" s="93"/>
      <c r="BO350" s="93"/>
      <c r="BP350" s="94">
        <v>0</v>
      </c>
      <c r="BQ350" s="94"/>
      <c r="BR350" s="94"/>
      <c r="BS350" s="94"/>
      <c r="BT350" s="94"/>
      <c r="BU350" s="94"/>
      <c r="BV350" s="94"/>
      <c r="BW350" s="94"/>
      <c r="BX350" s="94">
        <v>0</v>
      </c>
      <c r="BY350" s="94"/>
      <c r="BZ350" s="94"/>
      <c r="CA350" s="94"/>
      <c r="CB350" s="94"/>
      <c r="CC350" s="94"/>
      <c r="CD350" s="94"/>
      <c r="CE350" s="94"/>
      <c r="CF350" s="94">
        <f t="shared" ref="CF350" si="174">CF351</f>
        <v>0</v>
      </c>
      <c r="CG350" s="94"/>
      <c r="CH350" s="94"/>
      <c r="CI350" s="94"/>
      <c r="CJ350" s="94"/>
      <c r="CK350" s="94"/>
      <c r="CL350" s="94"/>
      <c r="CM350" s="94"/>
      <c r="CN350" s="53"/>
      <c r="CO350" s="54"/>
      <c r="CP350" s="54"/>
      <c r="CQ350" s="54"/>
      <c r="CR350" s="54"/>
      <c r="CS350" s="54"/>
      <c r="CT350" s="54"/>
      <c r="CU350" s="55"/>
    </row>
    <row r="351" spans="1:99" s="1" customFormat="1">
      <c r="A351" s="48" t="s">
        <v>163</v>
      </c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9"/>
      <c r="AX351" s="50" t="s">
        <v>164</v>
      </c>
      <c r="AY351" s="51"/>
      <c r="AZ351" s="51"/>
      <c r="BA351" s="51"/>
      <c r="BB351" s="51"/>
      <c r="BC351" s="51" t="s">
        <v>165</v>
      </c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2">
        <f>BP352+BP353</f>
        <v>223600</v>
      </c>
      <c r="BQ351" s="52"/>
      <c r="BR351" s="52"/>
      <c r="BS351" s="52"/>
      <c r="BT351" s="52"/>
      <c r="BU351" s="52"/>
      <c r="BV351" s="52"/>
      <c r="BW351" s="52"/>
      <c r="BX351" s="52">
        <f t="shared" ref="BX351" si="175">BX352+BX353</f>
        <v>0</v>
      </c>
      <c r="BY351" s="52"/>
      <c r="BZ351" s="52"/>
      <c r="CA351" s="52"/>
      <c r="CB351" s="52"/>
      <c r="CC351" s="52"/>
      <c r="CD351" s="52"/>
      <c r="CE351" s="52"/>
      <c r="CF351" s="52">
        <f t="shared" ref="CF351" si="176">CF352+CF353</f>
        <v>0</v>
      </c>
      <c r="CG351" s="52"/>
      <c r="CH351" s="52"/>
      <c r="CI351" s="52"/>
      <c r="CJ351" s="52"/>
      <c r="CK351" s="52"/>
      <c r="CL351" s="52"/>
      <c r="CM351" s="52"/>
      <c r="CN351" s="53"/>
      <c r="CO351" s="54"/>
      <c r="CP351" s="54"/>
      <c r="CQ351" s="54"/>
      <c r="CR351" s="54"/>
      <c r="CS351" s="54"/>
      <c r="CT351" s="54"/>
      <c r="CU351" s="55"/>
    </row>
    <row r="352" spans="1:99" s="1" customFormat="1" ht="11.25" customHeight="1">
      <c r="A352" s="56" t="s">
        <v>178</v>
      </c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7" t="s">
        <v>179</v>
      </c>
      <c r="AY352" s="58"/>
      <c r="AZ352" s="58"/>
      <c r="BA352" s="58"/>
      <c r="BB352" s="58"/>
      <c r="BC352" s="58" t="s">
        <v>165</v>
      </c>
      <c r="BD352" s="58"/>
      <c r="BE352" s="58"/>
      <c r="BF352" s="58"/>
      <c r="BG352" s="58"/>
      <c r="BH352" s="58"/>
      <c r="BI352" s="58"/>
      <c r="BJ352" s="58" t="s">
        <v>180</v>
      </c>
      <c r="BK352" s="58"/>
      <c r="BL352" s="58"/>
      <c r="BM352" s="58"/>
      <c r="BN352" s="58"/>
      <c r="BO352" s="58"/>
      <c r="BP352" s="59">
        <v>223600</v>
      </c>
      <c r="BQ352" s="59"/>
      <c r="BR352" s="59"/>
      <c r="BS352" s="59"/>
      <c r="BT352" s="59"/>
      <c r="BU352" s="59"/>
      <c r="BV352" s="59"/>
      <c r="BW352" s="59"/>
      <c r="BX352" s="60"/>
      <c r="BY352" s="60"/>
      <c r="BZ352" s="60"/>
      <c r="CA352" s="60"/>
      <c r="CB352" s="60"/>
      <c r="CC352" s="60"/>
      <c r="CD352" s="60"/>
      <c r="CE352" s="60"/>
      <c r="CF352" s="60"/>
      <c r="CG352" s="60"/>
      <c r="CH352" s="60"/>
      <c r="CI352" s="60"/>
      <c r="CJ352" s="60"/>
      <c r="CK352" s="60"/>
      <c r="CL352" s="60"/>
      <c r="CM352" s="60"/>
      <c r="CN352" s="61"/>
      <c r="CO352" s="62"/>
      <c r="CP352" s="62"/>
      <c r="CQ352" s="62"/>
      <c r="CR352" s="62"/>
      <c r="CS352" s="62"/>
      <c r="CT352" s="62"/>
      <c r="CU352" s="63"/>
    </row>
    <row r="353" spans="1:99" s="1" customFormat="1" ht="11.25" customHeight="1">
      <c r="A353" s="56" t="s">
        <v>190</v>
      </c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64" t="s">
        <v>185</v>
      </c>
      <c r="AY353" s="65"/>
      <c r="AZ353" s="65"/>
      <c r="BA353" s="65"/>
      <c r="BB353" s="66"/>
      <c r="BC353" s="67" t="s">
        <v>165</v>
      </c>
      <c r="BD353" s="68"/>
      <c r="BE353" s="68"/>
      <c r="BF353" s="68"/>
      <c r="BG353" s="68"/>
      <c r="BH353" s="68"/>
      <c r="BI353" s="69"/>
      <c r="BJ353" s="70" t="s">
        <v>192</v>
      </c>
      <c r="BK353" s="65"/>
      <c r="BL353" s="65"/>
      <c r="BM353" s="65"/>
      <c r="BN353" s="65"/>
      <c r="BO353" s="66"/>
      <c r="BP353" s="71"/>
      <c r="BQ353" s="72"/>
      <c r="BR353" s="72"/>
      <c r="BS353" s="72"/>
      <c r="BT353" s="72"/>
      <c r="BU353" s="72"/>
      <c r="BV353" s="72"/>
      <c r="BW353" s="73"/>
      <c r="BX353" s="74"/>
      <c r="BY353" s="75"/>
      <c r="BZ353" s="75"/>
      <c r="CA353" s="75"/>
      <c r="CB353" s="75"/>
      <c r="CC353" s="75"/>
      <c r="CD353" s="75"/>
      <c r="CE353" s="76"/>
      <c r="CF353" s="74"/>
      <c r="CG353" s="75"/>
      <c r="CH353" s="75"/>
      <c r="CI353" s="75"/>
      <c r="CJ353" s="75"/>
      <c r="CK353" s="75"/>
      <c r="CL353" s="75"/>
      <c r="CM353" s="76"/>
      <c r="CN353" s="77"/>
      <c r="CO353" s="78"/>
      <c r="CP353" s="78"/>
      <c r="CQ353" s="78"/>
      <c r="CR353" s="78"/>
      <c r="CS353" s="78"/>
      <c r="CT353" s="78"/>
      <c r="CU353" s="79"/>
    </row>
    <row r="354" spans="1:99" ht="32.25" customHeight="1">
      <c r="A354" s="158" t="s">
        <v>467</v>
      </c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  <c r="V354" s="159"/>
      <c r="W354" s="159"/>
      <c r="X354" s="159"/>
      <c r="Y354" s="159"/>
      <c r="Z354" s="159"/>
      <c r="AA354" s="159"/>
      <c r="AB354" s="159"/>
      <c r="AC354" s="159"/>
      <c r="AD354" s="159"/>
      <c r="AE354" s="159"/>
      <c r="AF354" s="159"/>
      <c r="AG354" s="159"/>
      <c r="AH354" s="159"/>
      <c r="AI354" s="159"/>
      <c r="AJ354" s="159"/>
      <c r="AK354" s="159"/>
      <c r="AL354" s="159"/>
      <c r="AM354" s="159"/>
      <c r="AN354" s="159"/>
      <c r="AO354" s="159"/>
      <c r="AP354" s="159"/>
      <c r="AQ354" s="159"/>
      <c r="AR354" s="159"/>
      <c r="AS354" s="159"/>
      <c r="AT354" s="159"/>
      <c r="AU354" s="159"/>
      <c r="AV354" s="159"/>
      <c r="AW354" s="160"/>
      <c r="AX354" s="81"/>
      <c r="AY354" s="82"/>
      <c r="AZ354" s="82"/>
      <c r="BA354" s="82"/>
      <c r="BB354" s="83"/>
      <c r="BC354" s="85"/>
      <c r="BD354" s="82"/>
      <c r="BE354" s="82"/>
      <c r="BF354" s="82"/>
      <c r="BG354" s="82"/>
      <c r="BH354" s="82"/>
      <c r="BI354" s="83"/>
      <c r="BJ354" s="85"/>
      <c r="BK354" s="82"/>
      <c r="BL354" s="82"/>
      <c r="BM354" s="82"/>
      <c r="BN354" s="82"/>
      <c r="BO354" s="83"/>
      <c r="BP354" s="86">
        <f>BP355</f>
        <v>519000</v>
      </c>
      <c r="BQ354" s="87"/>
      <c r="BR354" s="87"/>
      <c r="BS354" s="87"/>
      <c r="BT354" s="87"/>
      <c r="BU354" s="87"/>
      <c r="BV354" s="87"/>
      <c r="BW354" s="88"/>
      <c r="BX354" s="86">
        <f t="shared" ref="BX354:BX355" si="177">BX355</f>
        <v>572000</v>
      </c>
      <c r="BY354" s="87"/>
      <c r="BZ354" s="87"/>
      <c r="CA354" s="87"/>
      <c r="CB354" s="87"/>
      <c r="CC354" s="87"/>
      <c r="CD354" s="87"/>
      <c r="CE354" s="88"/>
      <c r="CF354" s="86">
        <f t="shared" ref="CF354:CF355" si="178">CF355</f>
        <v>594800</v>
      </c>
      <c r="CG354" s="87"/>
      <c r="CH354" s="87"/>
      <c r="CI354" s="87"/>
      <c r="CJ354" s="87"/>
      <c r="CK354" s="87"/>
      <c r="CL354" s="87"/>
      <c r="CM354" s="88"/>
      <c r="CN354" s="89"/>
      <c r="CO354" s="90"/>
      <c r="CP354" s="90"/>
      <c r="CQ354" s="90"/>
      <c r="CR354" s="90"/>
      <c r="CS354" s="90"/>
      <c r="CT354" s="90"/>
      <c r="CU354" s="91"/>
    </row>
    <row r="355" spans="1:99" s="1" customFormat="1" ht="11.25" customHeight="1">
      <c r="A355" s="48" t="s">
        <v>161</v>
      </c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9"/>
      <c r="AX355" s="101" t="s">
        <v>162</v>
      </c>
      <c r="AY355" s="99"/>
      <c r="AZ355" s="99"/>
      <c r="BA355" s="99"/>
      <c r="BB355" s="100"/>
      <c r="BC355" s="98" t="s">
        <v>62</v>
      </c>
      <c r="BD355" s="99"/>
      <c r="BE355" s="99"/>
      <c r="BF355" s="99"/>
      <c r="BG355" s="99"/>
      <c r="BH355" s="99"/>
      <c r="BI355" s="100"/>
      <c r="BJ355" s="98"/>
      <c r="BK355" s="99"/>
      <c r="BL355" s="99"/>
      <c r="BM355" s="99"/>
      <c r="BN355" s="99"/>
      <c r="BO355" s="100"/>
      <c r="BP355" s="95">
        <f>BP356</f>
        <v>519000</v>
      </c>
      <c r="BQ355" s="96"/>
      <c r="BR355" s="96"/>
      <c r="BS355" s="96"/>
      <c r="BT355" s="96"/>
      <c r="BU355" s="96"/>
      <c r="BV355" s="96"/>
      <c r="BW355" s="97"/>
      <c r="BX355" s="95">
        <f t="shared" si="177"/>
        <v>572000</v>
      </c>
      <c r="BY355" s="96"/>
      <c r="BZ355" s="96"/>
      <c r="CA355" s="96"/>
      <c r="CB355" s="96"/>
      <c r="CC355" s="96"/>
      <c r="CD355" s="96"/>
      <c r="CE355" s="97"/>
      <c r="CF355" s="95">
        <f t="shared" si="178"/>
        <v>594800</v>
      </c>
      <c r="CG355" s="96"/>
      <c r="CH355" s="96"/>
      <c r="CI355" s="96"/>
      <c r="CJ355" s="96"/>
      <c r="CK355" s="96"/>
      <c r="CL355" s="96"/>
      <c r="CM355" s="97"/>
      <c r="CN355" s="53"/>
      <c r="CO355" s="54"/>
      <c r="CP355" s="54"/>
      <c r="CQ355" s="54"/>
      <c r="CR355" s="54"/>
      <c r="CS355" s="54"/>
      <c r="CT355" s="54"/>
      <c r="CU355" s="55"/>
    </row>
    <row r="356" spans="1:99" s="1" customFormat="1">
      <c r="A356" s="48" t="s">
        <v>163</v>
      </c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9"/>
      <c r="AX356" s="151" t="s">
        <v>164</v>
      </c>
      <c r="AY356" s="152"/>
      <c r="AZ356" s="152"/>
      <c r="BA356" s="152"/>
      <c r="BB356" s="153"/>
      <c r="BC356" s="154" t="s">
        <v>165</v>
      </c>
      <c r="BD356" s="152"/>
      <c r="BE356" s="152"/>
      <c r="BF356" s="152"/>
      <c r="BG356" s="152"/>
      <c r="BH356" s="152"/>
      <c r="BI356" s="153"/>
      <c r="BJ356" s="154"/>
      <c r="BK356" s="152"/>
      <c r="BL356" s="152"/>
      <c r="BM356" s="152"/>
      <c r="BN356" s="152"/>
      <c r="BO356" s="153"/>
      <c r="BP356" s="155">
        <f>BP357+BP358</f>
        <v>519000</v>
      </c>
      <c r="BQ356" s="156"/>
      <c r="BR356" s="156"/>
      <c r="BS356" s="156"/>
      <c r="BT356" s="156"/>
      <c r="BU356" s="156"/>
      <c r="BV356" s="156"/>
      <c r="BW356" s="157"/>
      <c r="BX356" s="155">
        <f t="shared" ref="BX356" si="179">BX357+BX358</f>
        <v>572000</v>
      </c>
      <c r="BY356" s="156"/>
      <c r="BZ356" s="156"/>
      <c r="CA356" s="156"/>
      <c r="CB356" s="156"/>
      <c r="CC356" s="156"/>
      <c r="CD356" s="156"/>
      <c r="CE356" s="157"/>
      <c r="CF356" s="155">
        <f t="shared" ref="CF356" si="180">CF357+CF358</f>
        <v>594800</v>
      </c>
      <c r="CG356" s="156"/>
      <c r="CH356" s="156"/>
      <c r="CI356" s="156"/>
      <c r="CJ356" s="156"/>
      <c r="CK356" s="156"/>
      <c r="CL356" s="156"/>
      <c r="CM356" s="157"/>
      <c r="CN356" s="53"/>
      <c r="CO356" s="54"/>
      <c r="CP356" s="54"/>
      <c r="CQ356" s="54"/>
      <c r="CR356" s="54"/>
      <c r="CS356" s="54"/>
      <c r="CT356" s="54"/>
      <c r="CU356" s="55"/>
    </row>
    <row r="357" spans="1:99" s="1" customFormat="1" ht="11.25" customHeight="1">
      <c r="A357" s="139" t="s">
        <v>178</v>
      </c>
      <c r="B357" s="139"/>
      <c r="C357" s="139"/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  <c r="AL357" s="139"/>
      <c r="AM357" s="139"/>
      <c r="AN357" s="139"/>
      <c r="AO357" s="139"/>
      <c r="AP357" s="139"/>
      <c r="AQ357" s="139"/>
      <c r="AR357" s="139"/>
      <c r="AS357" s="139"/>
      <c r="AT357" s="139"/>
      <c r="AU357" s="139"/>
      <c r="AV357" s="139"/>
      <c r="AW357" s="140"/>
      <c r="AX357" s="127" t="s">
        <v>179</v>
      </c>
      <c r="AY357" s="68"/>
      <c r="AZ357" s="68"/>
      <c r="BA357" s="68"/>
      <c r="BB357" s="69"/>
      <c r="BC357" s="67" t="s">
        <v>165</v>
      </c>
      <c r="BD357" s="68"/>
      <c r="BE357" s="68"/>
      <c r="BF357" s="68"/>
      <c r="BG357" s="68"/>
      <c r="BH357" s="68"/>
      <c r="BI357" s="69"/>
      <c r="BJ357" s="67" t="s">
        <v>180</v>
      </c>
      <c r="BK357" s="68"/>
      <c r="BL357" s="68"/>
      <c r="BM357" s="68"/>
      <c r="BN357" s="68"/>
      <c r="BO357" s="69"/>
      <c r="BP357" s="128">
        <v>519000</v>
      </c>
      <c r="BQ357" s="129"/>
      <c r="BR357" s="129"/>
      <c r="BS357" s="129"/>
      <c r="BT357" s="129"/>
      <c r="BU357" s="129"/>
      <c r="BV357" s="129"/>
      <c r="BW357" s="130"/>
      <c r="BX357" s="128">
        <v>572000</v>
      </c>
      <c r="BY357" s="129"/>
      <c r="BZ357" s="129"/>
      <c r="CA357" s="129"/>
      <c r="CB357" s="129"/>
      <c r="CC357" s="129"/>
      <c r="CD357" s="129"/>
      <c r="CE357" s="130"/>
      <c r="CF357" s="128">
        <v>594800</v>
      </c>
      <c r="CG357" s="129"/>
      <c r="CH357" s="129"/>
      <c r="CI357" s="129"/>
      <c r="CJ357" s="129"/>
      <c r="CK357" s="129"/>
      <c r="CL357" s="129"/>
      <c r="CM357" s="130"/>
      <c r="CN357" s="61"/>
      <c r="CO357" s="62"/>
      <c r="CP357" s="62"/>
      <c r="CQ357" s="62"/>
      <c r="CR357" s="62"/>
      <c r="CS357" s="62"/>
      <c r="CT357" s="62"/>
      <c r="CU357" s="63"/>
    </row>
    <row r="358" spans="1:99" s="1" customFormat="1" ht="11.25" customHeight="1">
      <c r="A358" s="139" t="s">
        <v>190</v>
      </c>
      <c r="B358" s="139"/>
      <c r="C358" s="139"/>
      <c r="D358" s="139"/>
      <c r="E358" s="139"/>
      <c r="F358" s="139"/>
      <c r="G358" s="139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39"/>
      <c r="AD358" s="139"/>
      <c r="AE358" s="139"/>
      <c r="AF358" s="139"/>
      <c r="AG358" s="139"/>
      <c r="AH358" s="139"/>
      <c r="AI358" s="139"/>
      <c r="AJ358" s="139"/>
      <c r="AK358" s="139"/>
      <c r="AL358" s="139"/>
      <c r="AM358" s="139"/>
      <c r="AN358" s="139"/>
      <c r="AO358" s="139"/>
      <c r="AP358" s="139"/>
      <c r="AQ358" s="139"/>
      <c r="AR358" s="139"/>
      <c r="AS358" s="139"/>
      <c r="AT358" s="139"/>
      <c r="AU358" s="139"/>
      <c r="AV358" s="139"/>
      <c r="AW358" s="140"/>
      <c r="AX358" s="127" t="s">
        <v>185</v>
      </c>
      <c r="AY358" s="68"/>
      <c r="AZ358" s="68"/>
      <c r="BA358" s="68"/>
      <c r="BB358" s="69"/>
      <c r="BC358" s="67" t="s">
        <v>165</v>
      </c>
      <c r="BD358" s="68"/>
      <c r="BE358" s="68"/>
      <c r="BF358" s="68"/>
      <c r="BG358" s="68"/>
      <c r="BH358" s="68"/>
      <c r="BI358" s="69"/>
      <c r="BJ358" s="67" t="s">
        <v>192</v>
      </c>
      <c r="BK358" s="68"/>
      <c r="BL358" s="68"/>
      <c r="BM358" s="68"/>
      <c r="BN358" s="68"/>
      <c r="BO358" s="69"/>
      <c r="BP358" s="128"/>
      <c r="BQ358" s="129"/>
      <c r="BR358" s="129"/>
      <c r="BS358" s="129"/>
      <c r="BT358" s="129"/>
      <c r="BU358" s="129"/>
      <c r="BV358" s="129"/>
      <c r="BW358" s="130"/>
      <c r="BX358" s="128"/>
      <c r="BY358" s="129"/>
      <c r="BZ358" s="129"/>
      <c r="CA358" s="129"/>
      <c r="CB358" s="129"/>
      <c r="CC358" s="129"/>
      <c r="CD358" s="129"/>
      <c r="CE358" s="130"/>
      <c r="CF358" s="128"/>
      <c r="CG358" s="129"/>
      <c r="CH358" s="129"/>
      <c r="CI358" s="129"/>
      <c r="CJ358" s="129"/>
      <c r="CK358" s="129"/>
      <c r="CL358" s="129"/>
      <c r="CM358" s="130"/>
      <c r="CN358" s="61"/>
      <c r="CO358" s="62"/>
      <c r="CP358" s="62"/>
      <c r="CQ358" s="62"/>
      <c r="CR358" s="62"/>
      <c r="CS358" s="62"/>
      <c r="CT358" s="62"/>
      <c r="CU358" s="63"/>
    </row>
    <row r="359" spans="1:99" ht="32.25" customHeight="1">
      <c r="A359" s="80" t="s">
        <v>466</v>
      </c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0"/>
      <c r="AN359" s="80"/>
      <c r="AO359" s="80"/>
      <c r="AP359" s="80"/>
      <c r="AQ359" s="80"/>
      <c r="AR359" s="80"/>
      <c r="AS359" s="80"/>
      <c r="AT359" s="80"/>
      <c r="AU359" s="80"/>
      <c r="AV359" s="80"/>
      <c r="AW359" s="80"/>
      <c r="AX359" s="81"/>
      <c r="AY359" s="82"/>
      <c r="AZ359" s="82"/>
      <c r="BA359" s="82"/>
      <c r="BB359" s="83"/>
      <c r="BC359" s="84"/>
      <c r="BD359" s="84"/>
      <c r="BE359" s="84"/>
      <c r="BF359" s="84"/>
      <c r="BG359" s="84"/>
      <c r="BH359" s="84"/>
      <c r="BI359" s="84"/>
      <c r="BJ359" s="85"/>
      <c r="BK359" s="82"/>
      <c r="BL359" s="82"/>
      <c r="BM359" s="82"/>
      <c r="BN359" s="82"/>
      <c r="BO359" s="83"/>
      <c r="BP359" s="86">
        <f>BP360</f>
        <v>2534200</v>
      </c>
      <c r="BQ359" s="87"/>
      <c r="BR359" s="87"/>
      <c r="BS359" s="87"/>
      <c r="BT359" s="87"/>
      <c r="BU359" s="87"/>
      <c r="BV359" s="87"/>
      <c r="BW359" s="88"/>
      <c r="BX359" s="86">
        <f t="shared" ref="BX359:BX360" si="181">BX360</f>
        <v>2605900</v>
      </c>
      <c r="BY359" s="87"/>
      <c r="BZ359" s="87"/>
      <c r="CA359" s="87"/>
      <c r="CB359" s="87"/>
      <c r="CC359" s="87"/>
      <c r="CD359" s="87"/>
      <c r="CE359" s="88"/>
      <c r="CF359" s="86">
        <f t="shared" ref="CF359:CF360" si="182">CF360</f>
        <v>2709900</v>
      </c>
      <c r="CG359" s="87"/>
      <c r="CH359" s="87"/>
      <c r="CI359" s="87"/>
      <c r="CJ359" s="87"/>
      <c r="CK359" s="87"/>
      <c r="CL359" s="87"/>
      <c r="CM359" s="88"/>
      <c r="CN359" s="89"/>
      <c r="CO359" s="90"/>
      <c r="CP359" s="90"/>
      <c r="CQ359" s="90"/>
      <c r="CR359" s="90"/>
      <c r="CS359" s="90"/>
      <c r="CT359" s="90"/>
      <c r="CU359" s="91"/>
    </row>
    <row r="360" spans="1:99" s="1" customFormat="1" ht="11.25" customHeight="1">
      <c r="A360" s="48" t="s">
        <v>161</v>
      </c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9"/>
      <c r="AX360" s="92" t="s">
        <v>162</v>
      </c>
      <c r="AY360" s="93"/>
      <c r="AZ360" s="93"/>
      <c r="BA360" s="93"/>
      <c r="BB360" s="93"/>
      <c r="BC360" s="93" t="s">
        <v>62</v>
      </c>
      <c r="BD360" s="93"/>
      <c r="BE360" s="93"/>
      <c r="BF360" s="93"/>
      <c r="BG360" s="93"/>
      <c r="BH360" s="93"/>
      <c r="BI360" s="93"/>
      <c r="BJ360" s="93"/>
      <c r="BK360" s="93"/>
      <c r="BL360" s="93"/>
      <c r="BM360" s="93"/>
      <c r="BN360" s="93"/>
      <c r="BO360" s="93"/>
      <c r="BP360" s="94">
        <f>BP361</f>
        <v>2534200</v>
      </c>
      <c r="BQ360" s="94"/>
      <c r="BR360" s="94"/>
      <c r="BS360" s="94"/>
      <c r="BT360" s="94"/>
      <c r="BU360" s="94"/>
      <c r="BV360" s="94"/>
      <c r="BW360" s="94"/>
      <c r="BX360" s="94">
        <f t="shared" si="181"/>
        <v>2605900</v>
      </c>
      <c r="BY360" s="94"/>
      <c r="BZ360" s="94"/>
      <c r="CA360" s="94"/>
      <c r="CB360" s="94"/>
      <c r="CC360" s="94"/>
      <c r="CD360" s="94"/>
      <c r="CE360" s="94"/>
      <c r="CF360" s="94">
        <f t="shared" si="182"/>
        <v>2709900</v>
      </c>
      <c r="CG360" s="94"/>
      <c r="CH360" s="94"/>
      <c r="CI360" s="94"/>
      <c r="CJ360" s="94"/>
      <c r="CK360" s="94"/>
      <c r="CL360" s="94"/>
      <c r="CM360" s="94"/>
      <c r="CN360" s="53"/>
      <c r="CO360" s="54"/>
      <c r="CP360" s="54"/>
      <c r="CQ360" s="54"/>
      <c r="CR360" s="54"/>
      <c r="CS360" s="54"/>
      <c r="CT360" s="54"/>
      <c r="CU360" s="55"/>
    </row>
    <row r="361" spans="1:99" s="1" customFormat="1">
      <c r="A361" s="48" t="s">
        <v>163</v>
      </c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9"/>
      <c r="AX361" s="50" t="s">
        <v>164</v>
      </c>
      <c r="AY361" s="51"/>
      <c r="AZ361" s="51"/>
      <c r="BA361" s="51"/>
      <c r="BB361" s="51"/>
      <c r="BC361" s="51" t="s">
        <v>165</v>
      </c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2">
        <f>BP362+BP363</f>
        <v>2534200</v>
      </c>
      <c r="BQ361" s="52"/>
      <c r="BR361" s="52"/>
      <c r="BS361" s="52"/>
      <c r="BT361" s="52"/>
      <c r="BU361" s="52"/>
      <c r="BV361" s="52"/>
      <c r="BW361" s="52"/>
      <c r="BX361" s="52">
        <f t="shared" ref="BX361" si="183">BX362+BX363</f>
        <v>2605900</v>
      </c>
      <c r="BY361" s="52"/>
      <c r="BZ361" s="52"/>
      <c r="CA361" s="52"/>
      <c r="CB361" s="52"/>
      <c r="CC361" s="52"/>
      <c r="CD361" s="52"/>
      <c r="CE361" s="52"/>
      <c r="CF361" s="52">
        <f t="shared" ref="CF361" si="184">CF362+CF363</f>
        <v>2709900</v>
      </c>
      <c r="CG361" s="52"/>
      <c r="CH361" s="52"/>
      <c r="CI361" s="52"/>
      <c r="CJ361" s="52"/>
      <c r="CK361" s="52"/>
      <c r="CL361" s="52"/>
      <c r="CM361" s="52"/>
      <c r="CN361" s="53"/>
      <c r="CO361" s="54"/>
      <c r="CP361" s="54"/>
      <c r="CQ361" s="54"/>
      <c r="CR361" s="54"/>
      <c r="CS361" s="54"/>
      <c r="CT361" s="54"/>
      <c r="CU361" s="55"/>
    </row>
    <row r="362" spans="1:99" s="1" customFormat="1" ht="11.25" customHeight="1">
      <c r="A362" s="56" t="s">
        <v>178</v>
      </c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56"/>
      <c r="AX362" s="57" t="s">
        <v>179</v>
      </c>
      <c r="AY362" s="58"/>
      <c r="AZ362" s="58"/>
      <c r="BA362" s="58"/>
      <c r="BB362" s="58"/>
      <c r="BC362" s="58" t="s">
        <v>165</v>
      </c>
      <c r="BD362" s="58"/>
      <c r="BE362" s="58"/>
      <c r="BF362" s="58"/>
      <c r="BG362" s="58"/>
      <c r="BH362" s="58"/>
      <c r="BI362" s="58"/>
      <c r="BJ362" s="58" t="s">
        <v>180</v>
      </c>
      <c r="BK362" s="58"/>
      <c r="BL362" s="58"/>
      <c r="BM362" s="58"/>
      <c r="BN362" s="58"/>
      <c r="BO362" s="58"/>
      <c r="BP362" s="122">
        <v>2534200</v>
      </c>
      <c r="BQ362" s="122"/>
      <c r="BR362" s="122"/>
      <c r="BS362" s="122"/>
      <c r="BT362" s="122"/>
      <c r="BU362" s="122"/>
      <c r="BV362" s="122"/>
      <c r="BW362" s="122"/>
      <c r="BX362" s="122">
        <v>2605900</v>
      </c>
      <c r="BY362" s="122"/>
      <c r="BZ362" s="122"/>
      <c r="CA362" s="122"/>
      <c r="CB362" s="122"/>
      <c r="CC362" s="122"/>
      <c r="CD362" s="122"/>
      <c r="CE362" s="122"/>
      <c r="CF362" s="122">
        <v>2709900</v>
      </c>
      <c r="CG362" s="122"/>
      <c r="CH362" s="122"/>
      <c r="CI362" s="122"/>
      <c r="CJ362" s="122"/>
      <c r="CK362" s="122"/>
      <c r="CL362" s="122"/>
      <c r="CM362" s="122"/>
      <c r="CN362" s="61"/>
      <c r="CO362" s="62"/>
      <c r="CP362" s="62"/>
      <c r="CQ362" s="62"/>
      <c r="CR362" s="62"/>
      <c r="CS362" s="62"/>
      <c r="CT362" s="62"/>
      <c r="CU362" s="63"/>
    </row>
    <row r="363" spans="1:99" s="1" customFormat="1" ht="11.25" customHeight="1">
      <c r="A363" s="56" t="s">
        <v>190</v>
      </c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56"/>
      <c r="AX363" s="64" t="s">
        <v>185</v>
      </c>
      <c r="AY363" s="65"/>
      <c r="AZ363" s="65"/>
      <c r="BA363" s="65"/>
      <c r="BB363" s="66"/>
      <c r="BC363" s="67" t="s">
        <v>165</v>
      </c>
      <c r="BD363" s="68"/>
      <c r="BE363" s="68"/>
      <c r="BF363" s="68"/>
      <c r="BG363" s="68"/>
      <c r="BH363" s="68"/>
      <c r="BI363" s="69"/>
      <c r="BJ363" s="70" t="s">
        <v>192</v>
      </c>
      <c r="BK363" s="65"/>
      <c r="BL363" s="65"/>
      <c r="BM363" s="65"/>
      <c r="BN363" s="65"/>
      <c r="BO363" s="66"/>
      <c r="BP363" s="107"/>
      <c r="BQ363" s="108"/>
      <c r="BR363" s="108"/>
      <c r="BS363" s="108"/>
      <c r="BT363" s="108"/>
      <c r="BU363" s="108"/>
      <c r="BV363" s="108"/>
      <c r="BW363" s="109"/>
      <c r="BX363" s="107"/>
      <c r="BY363" s="108"/>
      <c r="BZ363" s="108"/>
      <c r="CA363" s="108"/>
      <c r="CB363" s="108"/>
      <c r="CC363" s="108"/>
      <c r="CD363" s="108"/>
      <c r="CE363" s="109"/>
      <c r="CF363" s="107"/>
      <c r="CG363" s="108"/>
      <c r="CH363" s="108"/>
      <c r="CI363" s="108"/>
      <c r="CJ363" s="108"/>
      <c r="CK363" s="108"/>
      <c r="CL363" s="108"/>
      <c r="CM363" s="109"/>
      <c r="CN363" s="77"/>
      <c r="CO363" s="78"/>
      <c r="CP363" s="78"/>
      <c r="CQ363" s="78"/>
      <c r="CR363" s="78"/>
      <c r="CS363" s="78"/>
      <c r="CT363" s="78"/>
      <c r="CU363" s="79"/>
    </row>
    <row r="364" spans="1:99" ht="32.25" customHeight="1">
      <c r="A364" s="80" t="s">
        <v>486</v>
      </c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  <c r="AL364" s="80"/>
      <c r="AM364" s="80"/>
      <c r="AN364" s="80"/>
      <c r="AO364" s="80"/>
      <c r="AP364" s="80"/>
      <c r="AQ364" s="80"/>
      <c r="AR364" s="80"/>
      <c r="AS364" s="80"/>
      <c r="AT364" s="80"/>
      <c r="AU364" s="80"/>
      <c r="AV364" s="80"/>
      <c r="AW364" s="80"/>
      <c r="AX364" s="81"/>
      <c r="AY364" s="82"/>
      <c r="AZ364" s="82"/>
      <c r="BA364" s="82"/>
      <c r="BB364" s="83"/>
      <c r="BC364" s="84"/>
      <c r="BD364" s="84"/>
      <c r="BE364" s="84"/>
      <c r="BF364" s="84"/>
      <c r="BG364" s="84"/>
      <c r="BH364" s="84"/>
      <c r="BI364" s="84"/>
      <c r="BJ364" s="85"/>
      <c r="BK364" s="82"/>
      <c r="BL364" s="82"/>
      <c r="BM364" s="82"/>
      <c r="BN364" s="82"/>
      <c r="BO364" s="83"/>
      <c r="BP364" s="86">
        <f>BP365</f>
        <v>1718500</v>
      </c>
      <c r="BQ364" s="87"/>
      <c r="BR364" s="87"/>
      <c r="BS364" s="87"/>
      <c r="BT364" s="87"/>
      <c r="BU364" s="87"/>
      <c r="BV364" s="87"/>
      <c r="BW364" s="88"/>
      <c r="BX364" s="86">
        <f t="shared" ref="BX364" si="185">BX365</f>
        <v>1718500</v>
      </c>
      <c r="BY364" s="87"/>
      <c r="BZ364" s="87"/>
      <c r="CA364" s="87"/>
      <c r="CB364" s="87"/>
      <c r="CC364" s="87"/>
      <c r="CD364" s="87"/>
      <c r="CE364" s="88"/>
      <c r="CF364" s="86">
        <f t="shared" ref="CF364" si="186">CF365</f>
        <v>1718600</v>
      </c>
      <c r="CG364" s="87"/>
      <c r="CH364" s="87"/>
      <c r="CI364" s="87"/>
      <c r="CJ364" s="87"/>
      <c r="CK364" s="87"/>
      <c r="CL364" s="87"/>
      <c r="CM364" s="88"/>
      <c r="CN364" s="89"/>
      <c r="CO364" s="90"/>
      <c r="CP364" s="90"/>
      <c r="CQ364" s="90"/>
      <c r="CR364" s="90"/>
      <c r="CS364" s="90"/>
      <c r="CT364" s="90"/>
      <c r="CU364" s="91"/>
    </row>
    <row r="365" spans="1:99" ht="17.25" customHeight="1">
      <c r="A365" s="48" t="s">
        <v>125</v>
      </c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9"/>
      <c r="AX365" s="92" t="s">
        <v>126</v>
      </c>
      <c r="AY365" s="93"/>
      <c r="AZ365" s="93"/>
      <c r="BA365" s="93"/>
      <c r="BB365" s="93"/>
      <c r="BC365" s="98"/>
      <c r="BD365" s="99"/>
      <c r="BE365" s="99"/>
      <c r="BF365" s="99"/>
      <c r="BG365" s="99"/>
      <c r="BH365" s="99"/>
      <c r="BI365" s="100"/>
      <c r="BJ365" s="93"/>
      <c r="BK365" s="93"/>
      <c r="BL365" s="93"/>
      <c r="BM365" s="93"/>
      <c r="BN365" s="93"/>
      <c r="BO365" s="93"/>
      <c r="BP365" s="141">
        <f>BP366+BP368</f>
        <v>1718500</v>
      </c>
      <c r="BQ365" s="141"/>
      <c r="BR365" s="141"/>
      <c r="BS365" s="141"/>
      <c r="BT365" s="141"/>
      <c r="BU365" s="141"/>
      <c r="BV365" s="141"/>
      <c r="BW365" s="141"/>
      <c r="BX365" s="141">
        <f t="shared" ref="BX365" si="187">BX366+BX368</f>
        <v>1718500</v>
      </c>
      <c r="BY365" s="141"/>
      <c r="BZ365" s="141"/>
      <c r="CA365" s="141"/>
      <c r="CB365" s="141"/>
      <c r="CC365" s="141"/>
      <c r="CD365" s="141"/>
      <c r="CE365" s="141"/>
      <c r="CF365" s="141">
        <f t="shared" ref="CF365" si="188">CF366+CF368</f>
        <v>1718600</v>
      </c>
      <c r="CG365" s="141"/>
      <c r="CH365" s="141"/>
      <c r="CI365" s="141"/>
      <c r="CJ365" s="141"/>
      <c r="CK365" s="141"/>
      <c r="CL365" s="141"/>
      <c r="CM365" s="141"/>
      <c r="CN365" s="141"/>
      <c r="CO365" s="141"/>
      <c r="CP365" s="141"/>
      <c r="CQ365" s="141"/>
      <c r="CR365" s="141"/>
      <c r="CS365" s="141"/>
      <c r="CT365" s="141"/>
      <c r="CU365" s="141"/>
    </row>
    <row r="366" spans="1:99">
      <c r="A366" s="137" t="s">
        <v>67</v>
      </c>
      <c r="B366" s="137"/>
      <c r="C366" s="137"/>
      <c r="D366" s="137"/>
      <c r="E366" s="137"/>
      <c r="F366" s="137"/>
      <c r="G366" s="137"/>
      <c r="H366" s="137"/>
      <c r="I366" s="137"/>
      <c r="J366" s="137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  <c r="AA366" s="137"/>
      <c r="AB366" s="137"/>
      <c r="AC366" s="137"/>
      <c r="AD366" s="137"/>
      <c r="AE366" s="137"/>
      <c r="AF366" s="137"/>
      <c r="AG366" s="137"/>
      <c r="AH366" s="137"/>
      <c r="AI366" s="137"/>
      <c r="AJ366" s="137"/>
      <c r="AK366" s="137"/>
      <c r="AL366" s="137"/>
      <c r="AM366" s="137"/>
      <c r="AN366" s="137"/>
      <c r="AO366" s="137"/>
      <c r="AP366" s="137"/>
      <c r="AQ366" s="137"/>
      <c r="AR366" s="137"/>
      <c r="AS366" s="137"/>
      <c r="AT366" s="137"/>
      <c r="AU366" s="137"/>
      <c r="AV366" s="137"/>
      <c r="AW366" s="138"/>
      <c r="AX366" s="64" t="s">
        <v>127</v>
      </c>
      <c r="AY366" s="65"/>
      <c r="AZ366" s="65"/>
      <c r="BA366" s="65"/>
      <c r="BB366" s="66"/>
      <c r="BC366" s="70" t="s">
        <v>128</v>
      </c>
      <c r="BD366" s="65"/>
      <c r="BE366" s="65"/>
      <c r="BF366" s="65"/>
      <c r="BG366" s="65"/>
      <c r="BH366" s="65"/>
      <c r="BI366" s="66"/>
      <c r="BJ366" s="70" t="s">
        <v>129</v>
      </c>
      <c r="BK366" s="65"/>
      <c r="BL366" s="65"/>
      <c r="BM366" s="65"/>
      <c r="BN366" s="65"/>
      <c r="BO366" s="66"/>
      <c r="BP366" s="142">
        <v>1319900</v>
      </c>
      <c r="BQ366" s="143"/>
      <c r="BR366" s="143"/>
      <c r="BS366" s="143"/>
      <c r="BT366" s="143"/>
      <c r="BU366" s="143"/>
      <c r="BV366" s="143"/>
      <c r="BW366" s="144"/>
      <c r="BX366" s="142">
        <v>1319900</v>
      </c>
      <c r="BY366" s="143"/>
      <c r="BZ366" s="143"/>
      <c r="CA366" s="143"/>
      <c r="CB366" s="143"/>
      <c r="CC366" s="143"/>
      <c r="CD366" s="143"/>
      <c r="CE366" s="144"/>
      <c r="CF366" s="142">
        <v>1320000</v>
      </c>
      <c r="CG366" s="143"/>
      <c r="CH366" s="143"/>
      <c r="CI366" s="143"/>
      <c r="CJ366" s="143"/>
      <c r="CK366" s="143"/>
      <c r="CL366" s="143"/>
      <c r="CM366" s="144"/>
      <c r="CN366" s="113" t="s">
        <v>62</v>
      </c>
      <c r="CO366" s="114"/>
      <c r="CP366" s="114"/>
      <c r="CQ366" s="114"/>
      <c r="CR366" s="114"/>
      <c r="CS366" s="114"/>
      <c r="CT366" s="114"/>
      <c r="CU366" s="115"/>
    </row>
    <row r="367" spans="1:99">
      <c r="A367" s="120" t="s">
        <v>130</v>
      </c>
      <c r="B367" s="120"/>
      <c r="C367" s="120"/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  <c r="P367" s="120"/>
      <c r="Q367" s="120"/>
      <c r="R367" s="120"/>
      <c r="S367" s="120"/>
      <c r="T367" s="120"/>
      <c r="U367" s="120"/>
      <c r="V367" s="120"/>
      <c r="W367" s="120"/>
      <c r="X367" s="120"/>
      <c r="Y367" s="120"/>
      <c r="Z367" s="120"/>
      <c r="AA367" s="120"/>
      <c r="AB367" s="120"/>
      <c r="AC367" s="120"/>
      <c r="AD367" s="120"/>
      <c r="AE367" s="120"/>
      <c r="AF367" s="120"/>
      <c r="AG367" s="120"/>
      <c r="AH367" s="120"/>
      <c r="AI367" s="120"/>
      <c r="AJ367" s="120"/>
      <c r="AK367" s="120"/>
      <c r="AL367" s="120"/>
      <c r="AM367" s="120"/>
      <c r="AN367" s="120"/>
      <c r="AO367" s="120"/>
      <c r="AP367" s="120"/>
      <c r="AQ367" s="120"/>
      <c r="AR367" s="120"/>
      <c r="AS367" s="120"/>
      <c r="AT367" s="120"/>
      <c r="AU367" s="120"/>
      <c r="AV367" s="120"/>
      <c r="AW367" s="121"/>
      <c r="AX367" s="103"/>
      <c r="AY367" s="104"/>
      <c r="AZ367" s="104"/>
      <c r="BA367" s="104"/>
      <c r="BB367" s="105"/>
      <c r="BC367" s="106"/>
      <c r="BD367" s="104"/>
      <c r="BE367" s="104"/>
      <c r="BF367" s="104"/>
      <c r="BG367" s="104"/>
      <c r="BH367" s="104"/>
      <c r="BI367" s="105"/>
      <c r="BJ367" s="106"/>
      <c r="BK367" s="104"/>
      <c r="BL367" s="104"/>
      <c r="BM367" s="104"/>
      <c r="BN367" s="104"/>
      <c r="BO367" s="105"/>
      <c r="BP367" s="145"/>
      <c r="BQ367" s="146"/>
      <c r="BR367" s="146"/>
      <c r="BS367" s="146"/>
      <c r="BT367" s="146"/>
      <c r="BU367" s="146"/>
      <c r="BV367" s="146"/>
      <c r="BW367" s="147"/>
      <c r="BX367" s="145"/>
      <c r="BY367" s="146"/>
      <c r="BZ367" s="146"/>
      <c r="CA367" s="146"/>
      <c r="CB367" s="146"/>
      <c r="CC367" s="146"/>
      <c r="CD367" s="146"/>
      <c r="CE367" s="147"/>
      <c r="CF367" s="145"/>
      <c r="CG367" s="146"/>
      <c r="CH367" s="146"/>
      <c r="CI367" s="146"/>
      <c r="CJ367" s="146"/>
      <c r="CK367" s="146"/>
      <c r="CL367" s="146"/>
      <c r="CM367" s="147"/>
      <c r="CN367" s="116"/>
      <c r="CO367" s="117"/>
      <c r="CP367" s="117"/>
      <c r="CQ367" s="117"/>
      <c r="CR367" s="117"/>
      <c r="CS367" s="117"/>
      <c r="CT367" s="117"/>
      <c r="CU367" s="118"/>
    </row>
    <row r="368" spans="1:99">
      <c r="A368" s="134" t="s">
        <v>140</v>
      </c>
      <c r="B368" s="135"/>
      <c r="C368" s="135"/>
      <c r="D368" s="135"/>
      <c r="E368" s="135"/>
      <c r="F368" s="135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5"/>
      <c r="AI368" s="135"/>
      <c r="AJ368" s="135"/>
      <c r="AK368" s="135"/>
      <c r="AL368" s="135"/>
      <c r="AM368" s="135"/>
      <c r="AN368" s="135"/>
      <c r="AO368" s="135"/>
      <c r="AP368" s="135"/>
      <c r="AQ368" s="135"/>
      <c r="AR368" s="135"/>
      <c r="AS368" s="135"/>
      <c r="AT368" s="135"/>
      <c r="AU368" s="135"/>
      <c r="AV368" s="135"/>
      <c r="AW368" s="136"/>
      <c r="AX368" s="64" t="s">
        <v>141</v>
      </c>
      <c r="AY368" s="65"/>
      <c r="AZ368" s="65"/>
      <c r="BA368" s="65"/>
      <c r="BB368" s="66"/>
      <c r="BC368" s="70" t="s">
        <v>142</v>
      </c>
      <c r="BD368" s="65"/>
      <c r="BE368" s="65"/>
      <c r="BF368" s="65"/>
      <c r="BG368" s="65"/>
      <c r="BH368" s="65"/>
      <c r="BI368" s="66"/>
      <c r="BJ368" s="70" t="s">
        <v>145</v>
      </c>
      <c r="BK368" s="65"/>
      <c r="BL368" s="65"/>
      <c r="BM368" s="65"/>
      <c r="BN368" s="65"/>
      <c r="BO368" s="66"/>
      <c r="BP368" s="142">
        <f>BP370</f>
        <v>398600</v>
      </c>
      <c r="BQ368" s="143"/>
      <c r="BR368" s="143"/>
      <c r="BS368" s="143"/>
      <c r="BT368" s="143"/>
      <c r="BU368" s="143"/>
      <c r="BV368" s="143"/>
      <c r="BW368" s="144"/>
      <c r="BX368" s="142">
        <f t="shared" ref="BX368" si="189">BX370</f>
        <v>398600</v>
      </c>
      <c r="BY368" s="143"/>
      <c r="BZ368" s="143"/>
      <c r="CA368" s="143"/>
      <c r="CB368" s="143"/>
      <c r="CC368" s="143"/>
      <c r="CD368" s="143"/>
      <c r="CE368" s="144"/>
      <c r="CF368" s="142">
        <f t="shared" ref="CF368" si="190">CF370</f>
        <v>398600</v>
      </c>
      <c r="CG368" s="143"/>
      <c r="CH368" s="143"/>
      <c r="CI368" s="143"/>
      <c r="CJ368" s="143"/>
      <c r="CK368" s="143"/>
      <c r="CL368" s="143"/>
      <c r="CM368" s="144"/>
      <c r="CN368" s="113" t="s">
        <v>62</v>
      </c>
      <c r="CO368" s="114"/>
      <c r="CP368" s="114"/>
      <c r="CQ368" s="114"/>
      <c r="CR368" s="114"/>
      <c r="CS368" s="114"/>
      <c r="CT368" s="114"/>
      <c r="CU368" s="115"/>
    </row>
    <row r="369" spans="1:99">
      <c r="A369" s="120" t="s">
        <v>143</v>
      </c>
      <c r="B369" s="120"/>
      <c r="C369" s="120"/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  <c r="Q369" s="120"/>
      <c r="R369" s="120"/>
      <c r="S369" s="120"/>
      <c r="T369" s="120"/>
      <c r="U369" s="120"/>
      <c r="V369" s="120"/>
      <c r="W369" s="120"/>
      <c r="X369" s="120"/>
      <c r="Y369" s="120"/>
      <c r="Z369" s="120"/>
      <c r="AA369" s="120"/>
      <c r="AB369" s="120"/>
      <c r="AC369" s="120"/>
      <c r="AD369" s="120"/>
      <c r="AE369" s="120"/>
      <c r="AF369" s="120"/>
      <c r="AG369" s="120"/>
      <c r="AH369" s="120"/>
      <c r="AI369" s="120"/>
      <c r="AJ369" s="120"/>
      <c r="AK369" s="120"/>
      <c r="AL369" s="120"/>
      <c r="AM369" s="120"/>
      <c r="AN369" s="120"/>
      <c r="AO369" s="120"/>
      <c r="AP369" s="120"/>
      <c r="AQ369" s="120"/>
      <c r="AR369" s="120"/>
      <c r="AS369" s="120"/>
      <c r="AT369" s="120"/>
      <c r="AU369" s="120"/>
      <c r="AV369" s="120"/>
      <c r="AW369" s="120"/>
      <c r="AX369" s="103"/>
      <c r="AY369" s="104"/>
      <c r="AZ369" s="104"/>
      <c r="BA369" s="104"/>
      <c r="BB369" s="105"/>
      <c r="BC369" s="106"/>
      <c r="BD369" s="104"/>
      <c r="BE369" s="104"/>
      <c r="BF369" s="104"/>
      <c r="BG369" s="104"/>
      <c r="BH369" s="104"/>
      <c r="BI369" s="105"/>
      <c r="BJ369" s="106"/>
      <c r="BK369" s="104"/>
      <c r="BL369" s="104"/>
      <c r="BM369" s="104"/>
      <c r="BN369" s="104"/>
      <c r="BO369" s="105"/>
      <c r="BP369" s="145"/>
      <c r="BQ369" s="146"/>
      <c r="BR369" s="146"/>
      <c r="BS369" s="146"/>
      <c r="BT369" s="146"/>
      <c r="BU369" s="146"/>
      <c r="BV369" s="146"/>
      <c r="BW369" s="147"/>
      <c r="BX369" s="145"/>
      <c r="BY369" s="146"/>
      <c r="BZ369" s="146"/>
      <c r="CA369" s="146"/>
      <c r="CB369" s="146"/>
      <c r="CC369" s="146"/>
      <c r="CD369" s="146"/>
      <c r="CE369" s="147"/>
      <c r="CF369" s="145"/>
      <c r="CG369" s="146"/>
      <c r="CH369" s="146"/>
      <c r="CI369" s="146"/>
      <c r="CJ369" s="146"/>
      <c r="CK369" s="146"/>
      <c r="CL369" s="146"/>
      <c r="CM369" s="147"/>
      <c r="CN369" s="116"/>
      <c r="CO369" s="117"/>
      <c r="CP369" s="117"/>
      <c r="CQ369" s="117"/>
      <c r="CR369" s="117"/>
      <c r="CS369" s="117"/>
      <c r="CT369" s="117"/>
      <c r="CU369" s="118"/>
    </row>
    <row r="370" spans="1:99">
      <c r="A370" s="102" t="s">
        <v>67</v>
      </c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  <c r="AU370" s="102"/>
      <c r="AV370" s="102"/>
      <c r="AW370" s="102"/>
      <c r="AX370" s="64" t="s">
        <v>144</v>
      </c>
      <c r="AY370" s="65"/>
      <c r="AZ370" s="65"/>
      <c r="BA370" s="65"/>
      <c r="BB370" s="66"/>
      <c r="BC370" s="70" t="s">
        <v>142</v>
      </c>
      <c r="BD370" s="65"/>
      <c r="BE370" s="65"/>
      <c r="BF370" s="65"/>
      <c r="BG370" s="65"/>
      <c r="BH370" s="65"/>
      <c r="BI370" s="66"/>
      <c r="BJ370" s="70" t="s">
        <v>145</v>
      </c>
      <c r="BK370" s="65"/>
      <c r="BL370" s="65"/>
      <c r="BM370" s="65"/>
      <c r="BN370" s="65"/>
      <c r="BO370" s="66"/>
      <c r="BP370" s="142">
        <v>398600</v>
      </c>
      <c r="BQ370" s="143"/>
      <c r="BR370" s="143"/>
      <c r="BS370" s="143"/>
      <c r="BT370" s="143"/>
      <c r="BU370" s="143"/>
      <c r="BV370" s="143"/>
      <c r="BW370" s="144"/>
      <c r="BX370" s="142">
        <v>398600</v>
      </c>
      <c r="BY370" s="143"/>
      <c r="BZ370" s="143"/>
      <c r="CA370" s="143"/>
      <c r="CB370" s="143"/>
      <c r="CC370" s="143"/>
      <c r="CD370" s="143"/>
      <c r="CE370" s="144"/>
      <c r="CF370" s="142">
        <v>398600</v>
      </c>
      <c r="CG370" s="143"/>
      <c r="CH370" s="143"/>
      <c r="CI370" s="143"/>
      <c r="CJ370" s="143"/>
      <c r="CK370" s="143"/>
      <c r="CL370" s="143"/>
      <c r="CM370" s="144"/>
      <c r="CN370" s="113" t="s">
        <v>62</v>
      </c>
      <c r="CO370" s="114"/>
      <c r="CP370" s="114"/>
      <c r="CQ370" s="114"/>
      <c r="CR370" s="114"/>
      <c r="CS370" s="114"/>
      <c r="CT370" s="114"/>
      <c r="CU370" s="115"/>
    </row>
    <row r="371" spans="1:99">
      <c r="A371" s="119" t="s">
        <v>146</v>
      </c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  <c r="N371" s="119"/>
      <c r="O371" s="119"/>
      <c r="P371" s="119"/>
      <c r="Q371" s="119"/>
      <c r="R371" s="119"/>
      <c r="S371" s="119"/>
      <c r="T371" s="119"/>
      <c r="U371" s="119"/>
      <c r="V371" s="119"/>
      <c r="W371" s="119"/>
      <c r="X371" s="119"/>
      <c r="Y371" s="119"/>
      <c r="Z371" s="119"/>
      <c r="AA371" s="119"/>
      <c r="AB371" s="119"/>
      <c r="AC371" s="119"/>
      <c r="AD371" s="119"/>
      <c r="AE371" s="119"/>
      <c r="AF371" s="119"/>
      <c r="AG371" s="119"/>
      <c r="AH371" s="119"/>
      <c r="AI371" s="119"/>
      <c r="AJ371" s="119"/>
      <c r="AK371" s="119"/>
      <c r="AL371" s="119"/>
      <c r="AM371" s="119"/>
      <c r="AN371" s="119"/>
      <c r="AO371" s="119"/>
      <c r="AP371" s="119"/>
      <c r="AQ371" s="119"/>
      <c r="AR371" s="119"/>
      <c r="AS371" s="119"/>
      <c r="AT371" s="119"/>
      <c r="AU371" s="119"/>
      <c r="AV371" s="119"/>
      <c r="AW371" s="119"/>
      <c r="AX371" s="103"/>
      <c r="AY371" s="104"/>
      <c r="AZ371" s="104"/>
      <c r="BA371" s="104"/>
      <c r="BB371" s="105"/>
      <c r="BC371" s="106"/>
      <c r="BD371" s="104"/>
      <c r="BE371" s="104"/>
      <c r="BF371" s="104"/>
      <c r="BG371" s="104"/>
      <c r="BH371" s="104"/>
      <c r="BI371" s="105"/>
      <c r="BJ371" s="106"/>
      <c r="BK371" s="104"/>
      <c r="BL371" s="104"/>
      <c r="BM371" s="104"/>
      <c r="BN371" s="104"/>
      <c r="BO371" s="105"/>
      <c r="BP371" s="145"/>
      <c r="BQ371" s="146"/>
      <c r="BR371" s="146"/>
      <c r="BS371" s="146"/>
      <c r="BT371" s="146"/>
      <c r="BU371" s="146"/>
      <c r="BV371" s="146"/>
      <c r="BW371" s="147"/>
      <c r="BX371" s="145"/>
      <c r="BY371" s="146"/>
      <c r="BZ371" s="146"/>
      <c r="CA371" s="146"/>
      <c r="CB371" s="146"/>
      <c r="CC371" s="146"/>
      <c r="CD371" s="146"/>
      <c r="CE371" s="147"/>
      <c r="CF371" s="145"/>
      <c r="CG371" s="146"/>
      <c r="CH371" s="146"/>
      <c r="CI371" s="146"/>
      <c r="CJ371" s="146"/>
      <c r="CK371" s="146"/>
      <c r="CL371" s="146"/>
      <c r="CM371" s="147"/>
      <c r="CN371" s="116"/>
      <c r="CO371" s="117"/>
      <c r="CP371" s="117"/>
      <c r="CQ371" s="117"/>
      <c r="CR371" s="117"/>
      <c r="CS371" s="117"/>
      <c r="CT371" s="117"/>
      <c r="CU371" s="118"/>
    </row>
    <row r="372" spans="1:99" ht="32.25" customHeight="1">
      <c r="A372" s="80" t="s">
        <v>487</v>
      </c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  <c r="AK372" s="80"/>
      <c r="AL372" s="80"/>
      <c r="AM372" s="80"/>
      <c r="AN372" s="80"/>
      <c r="AO372" s="80"/>
      <c r="AP372" s="80"/>
      <c r="AQ372" s="80"/>
      <c r="AR372" s="80"/>
      <c r="AS372" s="80"/>
      <c r="AT372" s="80"/>
      <c r="AU372" s="80"/>
      <c r="AV372" s="80"/>
      <c r="AW372" s="80"/>
      <c r="AX372" s="81"/>
      <c r="AY372" s="82"/>
      <c r="AZ372" s="82"/>
      <c r="BA372" s="82"/>
      <c r="BB372" s="83"/>
      <c r="BC372" s="84"/>
      <c r="BD372" s="84"/>
      <c r="BE372" s="84"/>
      <c r="BF372" s="84"/>
      <c r="BG372" s="84"/>
      <c r="BH372" s="84"/>
      <c r="BI372" s="84"/>
      <c r="BJ372" s="85"/>
      <c r="BK372" s="82"/>
      <c r="BL372" s="82"/>
      <c r="BM372" s="82"/>
      <c r="BN372" s="82"/>
      <c r="BO372" s="83"/>
      <c r="BP372" s="148">
        <f>BP373+BP375</f>
        <v>156300</v>
      </c>
      <c r="BQ372" s="149"/>
      <c r="BR372" s="149"/>
      <c r="BS372" s="149"/>
      <c r="BT372" s="149"/>
      <c r="BU372" s="149"/>
      <c r="BV372" s="149"/>
      <c r="BW372" s="150"/>
      <c r="BX372" s="148">
        <f t="shared" ref="BX372:BX373" si="191">BX373+BX375</f>
        <v>156300</v>
      </c>
      <c r="BY372" s="149"/>
      <c r="BZ372" s="149"/>
      <c r="CA372" s="149"/>
      <c r="CB372" s="149"/>
      <c r="CC372" s="149"/>
      <c r="CD372" s="149"/>
      <c r="CE372" s="150"/>
      <c r="CF372" s="148">
        <f t="shared" ref="CF372:CF373" si="192">CF373+CF375</f>
        <v>156300</v>
      </c>
      <c r="CG372" s="149"/>
      <c r="CH372" s="149"/>
      <c r="CI372" s="149"/>
      <c r="CJ372" s="149"/>
      <c r="CK372" s="149"/>
      <c r="CL372" s="149"/>
      <c r="CM372" s="150"/>
      <c r="CN372" s="89"/>
      <c r="CO372" s="90"/>
      <c r="CP372" s="90"/>
      <c r="CQ372" s="90"/>
      <c r="CR372" s="90"/>
      <c r="CS372" s="90"/>
      <c r="CT372" s="90"/>
      <c r="CU372" s="91"/>
    </row>
    <row r="373" spans="1:99" ht="17.25" customHeight="1">
      <c r="A373" s="48" t="s">
        <v>125</v>
      </c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9"/>
      <c r="AX373" s="92" t="s">
        <v>126</v>
      </c>
      <c r="AY373" s="93"/>
      <c r="AZ373" s="93"/>
      <c r="BA373" s="93"/>
      <c r="BB373" s="93"/>
      <c r="BC373" s="98"/>
      <c r="BD373" s="99"/>
      <c r="BE373" s="99"/>
      <c r="BF373" s="99"/>
      <c r="BG373" s="99"/>
      <c r="BH373" s="99"/>
      <c r="BI373" s="100"/>
      <c r="BJ373" s="93"/>
      <c r="BK373" s="93"/>
      <c r="BL373" s="93"/>
      <c r="BM373" s="93"/>
      <c r="BN373" s="93"/>
      <c r="BO373" s="93"/>
      <c r="BP373" s="141">
        <f>BP374+BP376</f>
        <v>156300</v>
      </c>
      <c r="BQ373" s="141"/>
      <c r="BR373" s="141"/>
      <c r="BS373" s="141"/>
      <c r="BT373" s="141"/>
      <c r="BU373" s="141"/>
      <c r="BV373" s="141"/>
      <c r="BW373" s="141"/>
      <c r="BX373" s="141">
        <f t="shared" si="191"/>
        <v>156300</v>
      </c>
      <c r="BY373" s="141"/>
      <c r="BZ373" s="141"/>
      <c r="CA373" s="141"/>
      <c r="CB373" s="141"/>
      <c r="CC373" s="141"/>
      <c r="CD373" s="141"/>
      <c r="CE373" s="141"/>
      <c r="CF373" s="141">
        <f t="shared" si="192"/>
        <v>156300</v>
      </c>
      <c r="CG373" s="141"/>
      <c r="CH373" s="141"/>
      <c r="CI373" s="141"/>
      <c r="CJ373" s="141"/>
      <c r="CK373" s="141"/>
      <c r="CL373" s="141"/>
      <c r="CM373" s="141"/>
      <c r="CN373" s="141"/>
      <c r="CO373" s="141"/>
      <c r="CP373" s="141"/>
      <c r="CQ373" s="141"/>
      <c r="CR373" s="141"/>
      <c r="CS373" s="141"/>
      <c r="CT373" s="141"/>
      <c r="CU373" s="141"/>
    </row>
    <row r="374" spans="1:99">
      <c r="A374" s="137" t="s">
        <v>67</v>
      </c>
      <c r="B374" s="137"/>
      <c r="C374" s="137"/>
      <c r="D374" s="137"/>
      <c r="E374" s="137"/>
      <c r="F374" s="137"/>
      <c r="G374" s="137"/>
      <c r="H374" s="137"/>
      <c r="I374" s="137"/>
      <c r="J374" s="137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  <c r="AA374" s="137"/>
      <c r="AB374" s="137"/>
      <c r="AC374" s="137"/>
      <c r="AD374" s="137"/>
      <c r="AE374" s="137"/>
      <c r="AF374" s="137"/>
      <c r="AG374" s="137"/>
      <c r="AH374" s="137"/>
      <c r="AI374" s="137"/>
      <c r="AJ374" s="137"/>
      <c r="AK374" s="137"/>
      <c r="AL374" s="137"/>
      <c r="AM374" s="137"/>
      <c r="AN374" s="137"/>
      <c r="AO374" s="137"/>
      <c r="AP374" s="137"/>
      <c r="AQ374" s="137"/>
      <c r="AR374" s="137"/>
      <c r="AS374" s="137"/>
      <c r="AT374" s="137"/>
      <c r="AU374" s="137"/>
      <c r="AV374" s="137"/>
      <c r="AW374" s="138"/>
      <c r="AX374" s="64" t="s">
        <v>127</v>
      </c>
      <c r="AY374" s="65"/>
      <c r="AZ374" s="65"/>
      <c r="BA374" s="65"/>
      <c r="BB374" s="66"/>
      <c r="BC374" s="70" t="s">
        <v>128</v>
      </c>
      <c r="BD374" s="65"/>
      <c r="BE374" s="65"/>
      <c r="BF374" s="65"/>
      <c r="BG374" s="65"/>
      <c r="BH374" s="65"/>
      <c r="BI374" s="66"/>
      <c r="BJ374" s="70" t="s">
        <v>129</v>
      </c>
      <c r="BK374" s="65"/>
      <c r="BL374" s="65"/>
      <c r="BM374" s="65"/>
      <c r="BN374" s="65"/>
      <c r="BO374" s="66"/>
      <c r="BP374" s="142">
        <v>120000</v>
      </c>
      <c r="BQ374" s="143"/>
      <c r="BR374" s="143"/>
      <c r="BS374" s="143"/>
      <c r="BT374" s="143"/>
      <c r="BU374" s="143"/>
      <c r="BV374" s="143"/>
      <c r="BW374" s="144"/>
      <c r="BX374" s="142">
        <v>120000</v>
      </c>
      <c r="BY374" s="143"/>
      <c r="BZ374" s="143"/>
      <c r="CA374" s="143"/>
      <c r="CB374" s="143"/>
      <c r="CC374" s="143"/>
      <c r="CD374" s="143"/>
      <c r="CE374" s="144"/>
      <c r="CF374" s="142">
        <v>120000</v>
      </c>
      <c r="CG374" s="143"/>
      <c r="CH374" s="143"/>
      <c r="CI374" s="143"/>
      <c r="CJ374" s="143"/>
      <c r="CK374" s="143"/>
      <c r="CL374" s="143"/>
      <c r="CM374" s="144"/>
      <c r="CN374" s="113" t="s">
        <v>62</v>
      </c>
      <c r="CO374" s="114"/>
      <c r="CP374" s="114"/>
      <c r="CQ374" s="114"/>
      <c r="CR374" s="114"/>
      <c r="CS374" s="114"/>
      <c r="CT374" s="114"/>
      <c r="CU374" s="115"/>
    </row>
    <row r="375" spans="1:99">
      <c r="A375" s="120" t="s">
        <v>130</v>
      </c>
      <c r="B375" s="120"/>
      <c r="C375" s="120"/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  <c r="P375" s="120"/>
      <c r="Q375" s="120"/>
      <c r="R375" s="120"/>
      <c r="S375" s="120"/>
      <c r="T375" s="120"/>
      <c r="U375" s="120"/>
      <c r="V375" s="120"/>
      <c r="W375" s="120"/>
      <c r="X375" s="120"/>
      <c r="Y375" s="120"/>
      <c r="Z375" s="120"/>
      <c r="AA375" s="120"/>
      <c r="AB375" s="120"/>
      <c r="AC375" s="120"/>
      <c r="AD375" s="120"/>
      <c r="AE375" s="120"/>
      <c r="AF375" s="120"/>
      <c r="AG375" s="120"/>
      <c r="AH375" s="120"/>
      <c r="AI375" s="120"/>
      <c r="AJ375" s="120"/>
      <c r="AK375" s="120"/>
      <c r="AL375" s="120"/>
      <c r="AM375" s="120"/>
      <c r="AN375" s="120"/>
      <c r="AO375" s="120"/>
      <c r="AP375" s="120"/>
      <c r="AQ375" s="120"/>
      <c r="AR375" s="120"/>
      <c r="AS375" s="120"/>
      <c r="AT375" s="120"/>
      <c r="AU375" s="120"/>
      <c r="AV375" s="120"/>
      <c r="AW375" s="121"/>
      <c r="AX375" s="103"/>
      <c r="AY375" s="104"/>
      <c r="AZ375" s="104"/>
      <c r="BA375" s="104"/>
      <c r="BB375" s="105"/>
      <c r="BC375" s="106"/>
      <c r="BD375" s="104"/>
      <c r="BE375" s="104"/>
      <c r="BF375" s="104"/>
      <c r="BG375" s="104"/>
      <c r="BH375" s="104"/>
      <c r="BI375" s="105"/>
      <c r="BJ375" s="106"/>
      <c r="BK375" s="104"/>
      <c r="BL375" s="104"/>
      <c r="BM375" s="104"/>
      <c r="BN375" s="104"/>
      <c r="BO375" s="105"/>
      <c r="BP375" s="145"/>
      <c r="BQ375" s="146"/>
      <c r="BR375" s="146"/>
      <c r="BS375" s="146"/>
      <c r="BT375" s="146"/>
      <c r="BU375" s="146"/>
      <c r="BV375" s="146"/>
      <c r="BW375" s="147"/>
      <c r="BX375" s="145"/>
      <c r="BY375" s="146"/>
      <c r="BZ375" s="146"/>
      <c r="CA375" s="146"/>
      <c r="CB375" s="146"/>
      <c r="CC375" s="146"/>
      <c r="CD375" s="146"/>
      <c r="CE375" s="147"/>
      <c r="CF375" s="145"/>
      <c r="CG375" s="146"/>
      <c r="CH375" s="146"/>
      <c r="CI375" s="146"/>
      <c r="CJ375" s="146"/>
      <c r="CK375" s="146"/>
      <c r="CL375" s="146"/>
      <c r="CM375" s="147"/>
      <c r="CN375" s="116"/>
      <c r="CO375" s="117"/>
      <c r="CP375" s="117"/>
      <c r="CQ375" s="117"/>
      <c r="CR375" s="117"/>
      <c r="CS375" s="117"/>
      <c r="CT375" s="117"/>
      <c r="CU375" s="118"/>
    </row>
    <row r="376" spans="1:99">
      <c r="A376" s="134" t="s">
        <v>140</v>
      </c>
      <c r="B376" s="135"/>
      <c r="C376" s="135"/>
      <c r="D376" s="135"/>
      <c r="E376" s="135"/>
      <c r="F376" s="135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5"/>
      <c r="AI376" s="135"/>
      <c r="AJ376" s="135"/>
      <c r="AK376" s="135"/>
      <c r="AL376" s="135"/>
      <c r="AM376" s="135"/>
      <c r="AN376" s="135"/>
      <c r="AO376" s="135"/>
      <c r="AP376" s="135"/>
      <c r="AQ376" s="135"/>
      <c r="AR376" s="135"/>
      <c r="AS376" s="135"/>
      <c r="AT376" s="135"/>
      <c r="AU376" s="135"/>
      <c r="AV376" s="135"/>
      <c r="AW376" s="136"/>
      <c r="AX376" s="64" t="s">
        <v>141</v>
      </c>
      <c r="AY376" s="65"/>
      <c r="AZ376" s="65"/>
      <c r="BA376" s="65"/>
      <c r="BB376" s="66"/>
      <c r="BC376" s="70" t="s">
        <v>142</v>
      </c>
      <c r="BD376" s="65"/>
      <c r="BE376" s="65"/>
      <c r="BF376" s="65"/>
      <c r="BG376" s="65"/>
      <c r="BH376" s="65"/>
      <c r="BI376" s="66"/>
      <c r="BJ376" s="70" t="s">
        <v>145</v>
      </c>
      <c r="BK376" s="65"/>
      <c r="BL376" s="65"/>
      <c r="BM376" s="65"/>
      <c r="BN376" s="65"/>
      <c r="BO376" s="66"/>
      <c r="BP376" s="142">
        <f>BP378</f>
        <v>36300</v>
      </c>
      <c r="BQ376" s="143"/>
      <c r="BR376" s="143"/>
      <c r="BS376" s="143"/>
      <c r="BT376" s="143"/>
      <c r="BU376" s="143"/>
      <c r="BV376" s="143"/>
      <c r="BW376" s="144"/>
      <c r="BX376" s="142">
        <f t="shared" ref="BX376" si="193">BX378</f>
        <v>36300</v>
      </c>
      <c r="BY376" s="143"/>
      <c r="BZ376" s="143"/>
      <c r="CA376" s="143"/>
      <c r="CB376" s="143"/>
      <c r="CC376" s="143"/>
      <c r="CD376" s="143"/>
      <c r="CE376" s="144"/>
      <c r="CF376" s="142">
        <f t="shared" ref="CF376" si="194">CF378</f>
        <v>36300</v>
      </c>
      <c r="CG376" s="143"/>
      <c r="CH376" s="143"/>
      <c r="CI376" s="143"/>
      <c r="CJ376" s="143"/>
      <c r="CK376" s="143"/>
      <c r="CL376" s="143"/>
      <c r="CM376" s="144"/>
      <c r="CN376" s="113" t="s">
        <v>62</v>
      </c>
      <c r="CO376" s="114"/>
      <c r="CP376" s="114"/>
      <c r="CQ376" s="114"/>
      <c r="CR376" s="114"/>
      <c r="CS376" s="114"/>
      <c r="CT376" s="114"/>
      <c r="CU376" s="115"/>
    </row>
    <row r="377" spans="1:99">
      <c r="A377" s="120" t="s">
        <v>143</v>
      </c>
      <c r="B377" s="120"/>
      <c r="C377" s="120"/>
      <c r="D377" s="12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  <c r="P377" s="120"/>
      <c r="Q377" s="120"/>
      <c r="R377" s="120"/>
      <c r="S377" s="120"/>
      <c r="T377" s="120"/>
      <c r="U377" s="120"/>
      <c r="V377" s="120"/>
      <c r="W377" s="120"/>
      <c r="X377" s="120"/>
      <c r="Y377" s="120"/>
      <c r="Z377" s="120"/>
      <c r="AA377" s="120"/>
      <c r="AB377" s="120"/>
      <c r="AC377" s="120"/>
      <c r="AD377" s="120"/>
      <c r="AE377" s="120"/>
      <c r="AF377" s="120"/>
      <c r="AG377" s="120"/>
      <c r="AH377" s="120"/>
      <c r="AI377" s="120"/>
      <c r="AJ377" s="120"/>
      <c r="AK377" s="120"/>
      <c r="AL377" s="120"/>
      <c r="AM377" s="120"/>
      <c r="AN377" s="120"/>
      <c r="AO377" s="120"/>
      <c r="AP377" s="120"/>
      <c r="AQ377" s="120"/>
      <c r="AR377" s="120"/>
      <c r="AS377" s="120"/>
      <c r="AT377" s="120"/>
      <c r="AU377" s="120"/>
      <c r="AV377" s="120"/>
      <c r="AW377" s="120"/>
      <c r="AX377" s="103"/>
      <c r="AY377" s="104"/>
      <c r="AZ377" s="104"/>
      <c r="BA377" s="104"/>
      <c r="BB377" s="105"/>
      <c r="BC377" s="106"/>
      <c r="BD377" s="104"/>
      <c r="BE377" s="104"/>
      <c r="BF377" s="104"/>
      <c r="BG377" s="104"/>
      <c r="BH377" s="104"/>
      <c r="BI377" s="105"/>
      <c r="BJ377" s="106"/>
      <c r="BK377" s="104"/>
      <c r="BL377" s="104"/>
      <c r="BM377" s="104"/>
      <c r="BN377" s="104"/>
      <c r="BO377" s="105"/>
      <c r="BP377" s="145"/>
      <c r="BQ377" s="146"/>
      <c r="BR377" s="146"/>
      <c r="BS377" s="146"/>
      <c r="BT377" s="146"/>
      <c r="BU377" s="146"/>
      <c r="BV377" s="146"/>
      <c r="BW377" s="147"/>
      <c r="BX377" s="145"/>
      <c r="BY377" s="146"/>
      <c r="BZ377" s="146"/>
      <c r="CA377" s="146"/>
      <c r="CB377" s="146"/>
      <c r="CC377" s="146"/>
      <c r="CD377" s="146"/>
      <c r="CE377" s="147"/>
      <c r="CF377" s="145"/>
      <c r="CG377" s="146"/>
      <c r="CH377" s="146"/>
      <c r="CI377" s="146"/>
      <c r="CJ377" s="146"/>
      <c r="CK377" s="146"/>
      <c r="CL377" s="146"/>
      <c r="CM377" s="147"/>
      <c r="CN377" s="116"/>
      <c r="CO377" s="117"/>
      <c r="CP377" s="117"/>
      <c r="CQ377" s="117"/>
      <c r="CR377" s="117"/>
      <c r="CS377" s="117"/>
      <c r="CT377" s="117"/>
      <c r="CU377" s="118"/>
    </row>
    <row r="378" spans="1:99">
      <c r="A378" s="102" t="s">
        <v>67</v>
      </c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  <c r="AU378" s="102"/>
      <c r="AV378" s="102"/>
      <c r="AW378" s="102"/>
      <c r="AX378" s="64" t="s">
        <v>144</v>
      </c>
      <c r="AY378" s="65"/>
      <c r="AZ378" s="65"/>
      <c r="BA378" s="65"/>
      <c r="BB378" s="66"/>
      <c r="BC378" s="70" t="s">
        <v>142</v>
      </c>
      <c r="BD378" s="65"/>
      <c r="BE378" s="65"/>
      <c r="BF378" s="65"/>
      <c r="BG378" s="65"/>
      <c r="BH378" s="65"/>
      <c r="BI378" s="66"/>
      <c r="BJ378" s="70" t="s">
        <v>145</v>
      </c>
      <c r="BK378" s="65"/>
      <c r="BL378" s="65"/>
      <c r="BM378" s="65"/>
      <c r="BN378" s="65"/>
      <c r="BO378" s="66"/>
      <c r="BP378" s="142">
        <v>36300</v>
      </c>
      <c r="BQ378" s="143"/>
      <c r="BR378" s="143"/>
      <c r="BS378" s="143"/>
      <c r="BT378" s="143"/>
      <c r="BU378" s="143"/>
      <c r="BV378" s="143"/>
      <c r="BW378" s="144"/>
      <c r="BX378" s="142">
        <v>36300</v>
      </c>
      <c r="BY378" s="143"/>
      <c r="BZ378" s="143"/>
      <c r="CA378" s="143"/>
      <c r="CB378" s="143"/>
      <c r="CC378" s="143"/>
      <c r="CD378" s="143"/>
      <c r="CE378" s="144"/>
      <c r="CF378" s="142">
        <v>36300</v>
      </c>
      <c r="CG378" s="143"/>
      <c r="CH378" s="143"/>
      <c r="CI378" s="143"/>
      <c r="CJ378" s="143"/>
      <c r="CK378" s="143"/>
      <c r="CL378" s="143"/>
      <c r="CM378" s="144"/>
      <c r="CN378" s="113" t="s">
        <v>62</v>
      </c>
      <c r="CO378" s="114"/>
      <c r="CP378" s="114"/>
      <c r="CQ378" s="114"/>
      <c r="CR378" s="114"/>
      <c r="CS378" s="114"/>
      <c r="CT378" s="114"/>
      <c r="CU378" s="115"/>
    </row>
    <row r="379" spans="1:99">
      <c r="A379" s="119" t="s">
        <v>146</v>
      </c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19"/>
      <c r="T379" s="119"/>
      <c r="U379" s="119"/>
      <c r="V379" s="119"/>
      <c r="W379" s="119"/>
      <c r="X379" s="119"/>
      <c r="Y379" s="119"/>
      <c r="Z379" s="119"/>
      <c r="AA379" s="119"/>
      <c r="AB379" s="119"/>
      <c r="AC379" s="119"/>
      <c r="AD379" s="119"/>
      <c r="AE379" s="119"/>
      <c r="AF379" s="119"/>
      <c r="AG379" s="119"/>
      <c r="AH379" s="119"/>
      <c r="AI379" s="119"/>
      <c r="AJ379" s="119"/>
      <c r="AK379" s="119"/>
      <c r="AL379" s="119"/>
      <c r="AM379" s="119"/>
      <c r="AN379" s="119"/>
      <c r="AO379" s="119"/>
      <c r="AP379" s="119"/>
      <c r="AQ379" s="119"/>
      <c r="AR379" s="119"/>
      <c r="AS379" s="119"/>
      <c r="AT379" s="119"/>
      <c r="AU379" s="119"/>
      <c r="AV379" s="119"/>
      <c r="AW379" s="119"/>
      <c r="AX379" s="103"/>
      <c r="AY379" s="104"/>
      <c r="AZ379" s="104"/>
      <c r="BA379" s="104"/>
      <c r="BB379" s="105"/>
      <c r="BC379" s="106"/>
      <c r="BD379" s="104"/>
      <c r="BE379" s="104"/>
      <c r="BF379" s="104"/>
      <c r="BG379" s="104"/>
      <c r="BH379" s="104"/>
      <c r="BI379" s="105"/>
      <c r="BJ379" s="106"/>
      <c r="BK379" s="104"/>
      <c r="BL379" s="104"/>
      <c r="BM379" s="104"/>
      <c r="BN379" s="104"/>
      <c r="BO379" s="105"/>
      <c r="BP379" s="145"/>
      <c r="BQ379" s="146"/>
      <c r="BR379" s="146"/>
      <c r="BS379" s="146"/>
      <c r="BT379" s="146"/>
      <c r="BU379" s="146"/>
      <c r="BV379" s="146"/>
      <c r="BW379" s="147"/>
      <c r="BX379" s="145"/>
      <c r="BY379" s="146"/>
      <c r="BZ379" s="146"/>
      <c r="CA379" s="146"/>
      <c r="CB379" s="146"/>
      <c r="CC379" s="146"/>
      <c r="CD379" s="146"/>
      <c r="CE379" s="147"/>
      <c r="CF379" s="145"/>
      <c r="CG379" s="146"/>
      <c r="CH379" s="146"/>
      <c r="CI379" s="146"/>
      <c r="CJ379" s="146"/>
      <c r="CK379" s="146"/>
      <c r="CL379" s="146"/>
      <c r="CM379" s="147"/>
      <c r="CN379" s="116"/>
      <c r="CO379" s="117"/>
      <c r="CP379" s="117"/>
      <c r="CQ379" s="117"/>
      <c r="CR379" s="117"/>
      <c r="CS379" s="117"/>
      <c r="CT379" s="117"/>
      <c r="CU379" s="118"/>
    </row>
    <row r="380" spans="1:99" ht="32.25" customHeight="1">
      <c r="A380" s="80" t="s">
        <v>469</v>
      </c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  <c r="AJ380" s="80"/>
      <c r="AK380" s="80"/>
      <c r="AL380" s="80"/>
      <c r="AM380" s="80"/>
      <c r="AN380" s="80"/>
      <c r="AO380" s="80"/>
      <c r="AP380" s="80"/>
      <c r="AQ380" s="80"/>
      <c r="AR380" s="80"/>
      <c r="AS380" s="80"/>
      <c r="AT380" s="80"/>
      <c r="AU380" s="80"/>
      <c r="AV380" s="80"/>
      <c r="AW380" s="80"/>
      <c r="AX380" s="81"/>
      <c r="AY380" s="82"/>
      <c r="AZ380" s="82"/>
      <c r="BA380" s="82"/>
      <c r="BB380" s="83"/>
      <c r="BC380" s="84"/>
      <c r="BD380" s="84"/>
      <c r="BE380" s="84"/>
      <c r="BF380" s="84"/>
      <c r="BG380" s="84"/>
      <c r="BH380" s="84"/>
      <c r="BI380" s="84"/>
      <c r="BJ380" s="85"/>
      <c r="BK380" s="82"/>
      <c r="BL380" s="82"/>
      <c r="BM380" s="82"/>
      <c r="BN380" s="82"/>
      <c r="BO380" s="83"/>
      <c r="BP380" s="86">
        <f>BP381</f>
        <v>380000</v>
      </c>
      <c r="BQ380" s="87"/>
      <c r="BR380" s="87"/>
      <c r="BS380" s="87"/>
      <c r="BT380" s="87"/>
      <c r="BU380" s="87"/>
      <c r="BV380" s="87"/>
      <c r="BW380" s="88"/>
      <c r="BX380" s="86">
        <f t="shared" ref="BX380" si="195">BX381</f>
        <v>386100</v>
      </c>
      <c r="BY380" s="87"/>
      <c r="BZ380" s="87"/>
      <c r="CA380" s="87"/>
      <c r="CB380" s="87"/>
      <c r="CC380" s="87"/>
      <c r="CD380" s="87"/>
      <c r="CE380" s="88"/>
      <c r="CF380" s="86">
        <f t="shared" ref="CF380" si="196">CF381</f>
        <v>389000</v>
      </c>
      <c r="CG380" s="87"/>
      <c r="CH380" s="87"/>
      <c r="CI380" s="87"/>
      <c r="CJ380" s="87"/>
      <c r="CK380" s="87"/>
      <c r="CL380" s="87"/>
      <c r="CM380" s="88"/>
      <c r="CN380" s="89"/>
      <c r="CO380" s="90"/>
      <c r="CP380" s="90"/>
      <c r="CQ380" s="90"/>
      <c r="CR380" s="90"/>
      <c r="CS380" s="90"/>
      <c r="CT380" s="90"/>
      <c r="CU380" s="91"/>
    </row>
    <row r="381" spans="1:99" ht="20.25" customHeight="1">
      <c r="A381" s="48" t="s">
        <v>125</v>
      </c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9"/>
      <c r="AX381" s="92" t="s">
        <v>126</v>
      </c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  <c r="BL381" s="93"/>
      <c r="BM381" s="93"/>
      <c r="BN381" s="93"/>
      <c r="BO381" s="93"/>
      <c r="BP381" s="94">
        <f>BP382+BP384+BP385+BP386+BP387</f>
        <v>380000</v>
      </c>
      <c r="BQ381" s="94"/>
      <c r="BR381" s="94"/>
      <c r="BS381" s="94"/>
      <c r="BT381" s="94"/>
      <c r="BU381" s="94"/>
      <c r="BV381" s="94"/>
      <c r="BW381" s="94"/>
      <c r="BX381" s="94">
        <f>BX382+BX384+BX385+BX386+BX387</f>
        <v>386100</v>
      </c>
      <c r="BY381" s="94"/>
      <c r="BZ381" s="94"/>
      <c r="CA381" s="94"/>
      <c r="CB381" s="94"/>
      <c r="CC381" s="94"/>
      <c r="CD381" s="94"/>
      <c r="CE381" s="94"/>
      <c r="CF381" s="94">
        <f t="shared" ref="CF381" si="197">CF382+CF384+CF385+CF386+CF387</f>
        <v>389000</v>
      </c>
      <c r="CG381" s="94"/>
      <c r="CH381" s="94"/>
      <c r="CI381" s="94"/>
      <c r="CJ381" s="94"/>
      <c r="CK381" s="94"/>
      <c r="CL381" s="94"/>
      <c r="CM381" s="94"/>
      <c r="CN381" s="141"/>
      <c r="CO381" s="141"/>
      <c r="CP381" s="141"/>
      <c r="CQ381" s="141"/>
      <c r="CR381" s="141"/>
      <c r="CS381" s="141"/>
      <c r="CT381" s="141"/>
      <c r="CU381" s="141"/>
    </row>
    <row r="382" spans="1:99" ht="17.25" customHeight="1">
      <c r="A382" s="137" t="s">
        <v>67</v>
      </c>
      <c r="B382" s="137"/>
      <c r="C382" s="137"/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  <c r="AA382" s="137"/>
      <c r="AB382" s="137"/>
      <c r="AC382" s="137"/>
      <c r="AD382" s="137"/>
      <c r="AE382" s="137"/>
      <c r="AF382" s="137"/>
      <c r="AG382" s="137"/>
      <c r="AH382" s="137"/>
      <c r="AI382" s="137"/>
      <c r="AJ382" s="137"/>
      <c r="AK382" s="137"/>
      <c r="AL382" s="137"/>
      <c r="AM382" s="137"/>
      <c r="AN382" s="137"/>
      <c r="AO382" s="137"/>
      <c r="AP382" s="137"/>
      <c r="AQ382" s="137"/>
      <c r="AR382" s="137"/>
      <c r="AS382" s="137"/>
      <c r="AT382" s="137"/>
      <c r="AU382" s="137"/>
      <c r="AV382" s="137"/>
      <c r="AW382" s="138"/>
      <c r="AX382" s="64" t="s">
        <v>127</v>
      </c>
      <c r="AY382" s="65"/>
      <c r="AZ382" s="65"/>
      <c r="BA382" s="65"/>
      <c r="BB382" s="66"/>
      <c r="BC382" s="70" t="s">
        <v>128</v>
      </c>
      <c r="BD382" s="65"/>
      <c r="BE382" s="65"/>
      <c r="BF382" s="65"/>
      <c r="BG382" s="65"/>
      <c r="BH382" s="65"/>
      <c r="BI382" s="66"/>
      <c r="BJ382" s="70" t="s">
        <v>129</v>
      </c>
      <c r="BK382" s="65"/>
      <c r="BL382" s="65"/>
      <c r="BM382" s="65"/>
      <c r="BN382" s="65"/>
      <c r="BO382" s="66"/>
      <c r="BP382" s="107">
        <v>292000</v>
      </c>
      <c r="BQ382" s="108"/>
      <c r="BR382" s="108"/>
      <c r="BS382" s="108"/>
      <c r="BT382" s="108"/>
      <c r="BU382" s="108"/>
      <c r="BV382" s="108"/>
      <c r="BW382" s="109"/>
      <c r="BX382" s="107">
        <v>297000</v>
      </c>
      <c r="BY382" s="108"/>
      <c r="BZ382" s="108"/>
      <c r="CA382" s="108"/>
      <c r="CB382" s="108"/>
      <c r="CC382" s="108"/>
      <c r="CD382" s="108"/>
      <c r="CE382" s="109"/>
      <c r="CF382" s="107">
        <v>299000</v>
      </c>
      <c r="CG382" s="108"/>
      <c r="CH382" s="108"/>
      <c r="CI382" s="108"/>
      <c r="CJ382" s="108"/>
      <c r="CK382" s="108"/>
      <c r="CL382" s="108"/>
      <c r="CM382" s="109"/>
      <c r="CN382" s="113" t="s">
        <v>62</v>
      </c>
      <c r="CO382" s="114"/>
      <c r="CP382" s="114"/>
      <c r="CQ382" s="114"/>
      <c r="CR382" s="114"/>
      <c r="CS382" s="114"/>
      <c r="CT382" s="114"/>
      <c r="CU382" s="115"/>
    </row>
    <row r="383" spans="1:99">
      <c r="A383" s="120" t="s">
        <v>130</v>
      </c>
      <c r="B383" s="120"/>
      <c r="C383" s="120"/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  <c r="P383" s="120"/>
      <c r="Q383" s="120"/>
      <c r="R383" s="120"/>
      <c r="S383" s="120"/>
      <c r="T383" s="120"/>
      <c r="U383" s="120"/>
      <c r="V383" s="120"/>
      <c r="W383" s="120"/>
      <c r="X383" s="120"/>
      <c r="Y383" s="120"/>
      <c r="Z383" s="120"/>
      <c r="AA383" s="120"/>
      <c r="AB383" s="120"/>
      <c r="AC383" s="120"/>
      <c r="AD383" s="120"/>
      <c r="AE383" s="120"/>
      <c r="AF383" s="120"/>
      <c r="AG383" s="120"/>
      <c r="AH383" s="120"/>
      <c r="AI383" s="120"/>
      <c r="AJ383" s="120"/>
      <c r="AK383" s="120"/>
      <c r="AL383" s="120"/>
      <c r="AM383" s="120"/>
      <c r="AN383" s="120"/>
      <c r="AO383" s="120"/>
      <c r="AP383" s="120"/>
      <c r="AQ383" s="120"/>
      <c r="AR383" s="120"/>
      <c r="AS383" s="120"/>
      <c r="AT383" s="120"/>
      <c r="AU383" s="120"/>
      <c r="AV383" s="120"/>
      <c r="AW383" s="121"/>
      <c r="AX383" s="103"/>
      <c r="AY383" s="104"/>
      <c r="AZ383" s="104"/>
      <c r="BA383" s="104"/>
      <c r="BB383" s="105"/>
      <c r="BC383" s="106"/>
      <c r="BD383" s="104"/>
      <c r="BE383" s="104"/>
      <c r="BF383" s="104"/>
      <c r="BG383" s="104"/>
      <c r="BH383" s="104"/>
      <c r="BI383" s="105"/>
      <c r="BJ383" s="106"/>
      <c r="BK383" s="104"/>
      <c r="BL383" s="104"/>
      <c r="BM383" s="104"/>
      <c r="BN383" s="104"/>
      <c r="BO383" s="105"/>
      <c r="BP383" s="110"/>
      <c r="BQ383" s="111"/>
      <c r="BR383" s="111"/>
      <c r="BS383" s="111"/>
      <c r="BT383" s="111"/>
      <c r="BU383" s="111"/>
      <c r="BV383" s="111"/>
      <c r="BW383" s="112"/>
      <c r="BX383" s="110"/>
      <c r="BY383" s="111"/>
      <c r="BZ383" s="111"/>
      <c r="CA383" s="111"/>
      <c r="CB383" s="111"/>
      <c r="CC383" s="111"/>
      <c r="CD383" s="111"/>
      <c r="CE383" s="112"/>
      <c r="CF383" s="110"/>
      <c r="CG383" s="111"/>
      <c r="CH383" s="111"/>
      <c r="CI383" s="111"/>
      <c r="CJ383" s="111"/>
      <c r="CK383" s="111"/>
      <c r="CL383" s="111"/>
      <c r="CM383" s="112"/>
      <c r="CN383" s="116"/>
      <c r="CO383" s="117"/>
      <c r="CP383" s="117"/>
      <c r="CQ383" s="117"/>
      <c r="CR383" s="117"/>
      <c r="CS383" s="117"/>
      <c r="CT383" s="117"/>
      <c r="CU383" s="118"/>
    </row>
    <row r="384" spans="1:99">
      <c r="A384" s="139" t="s">
        <v>131</v>
      </c>
      <c r="B384" s="139"/>
      <c r="C384" s="139"/>
      <c r="D384" s="139"/>
      <c r="E384" s="139"/>
      <c r="F384" s="139"/>
      <c r="G384" s="139"/>
      <c r="H384" s="139"/>
      <c r="I384" s="139"/>
      <c r="J384" s="139"/>
      <c r="K384" s="139"/>
      <c r="L384" s="139"/>
      <c r="M384" s="139"/>
      <c r="N384" s="139"/>
      <c r="O384" s="139"/>
      <c r="P384" s="139"/>
      <c r="Q384" s="139"/>
      <c r="R384" s="139"/>
      <c r="S384" s="139"/>
      <c r="T384" s="139"/>
      <c r="U384" s="139"/>
      <c r="V384" s="139"/>
      <c r="W384" s="139"/>
      <c r="X384" s="139"/>
      <c r="Y384" s="139"/>
      <c r="Z384" s="139"/>
      <c r="AA384" s="139"/>
      <c r="AB384" s="139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40"/>
      <c r="AX384" s="57" t="s">
        <v>132</v>
      </c>
      <c r="AY384" s="58"/>
      <c r="AZ384" s="58"/>
      <c r="BA384" s="58"/>
      <c r="BB384" s="58"/>
      <c r="BC384" s="58" t="s">
        <v>128</v>
      </c>
      <c r="BD384" s="58"/>
      <c r="BE384" s="58"/>
      <c r="BF384" s="58"/>
      <c r="BG384" s="58"/>
      <c r="BH384" s="58"/>
      <c r="BI384" s="58"/>
      <c r="BJ384" s="58" t="s">
        <v>133</v>
      </c>
      <c r="BK384" s="58"/>
      <c r="BL384" s="58"/>
      <c r="BM384" s="58"/>
      <c r="BN384" s="58"/>
      <c r="BO384" s="58"/>
      <c r="BP384" s="122"/>
      <c r="BQ384" s="122"/>
      <c r="BR384" s="122"/>
      <c r="BS384" s="122"/>
      <c r="BT384" s="122"/>
      <c r="BU384" s="122"/>
      <c r="BV384" s="122"/>
      <c r="BW384" s="122"/>
      <c r="BX384" s="122"/>
      <c r="BY384" s="122"/>
      <c r="BZ384" s="122"/>
      <c r="CA384" s="122"/>
      <c r="CB384" s="122"/>
      <c r="CC384" s="122"/>
      <c r="CD384" s="122"/>
      <c r="CE384" s="122"/>
      <c r="CF384" s="122"/>
      <c r="CG384" s="122"/>
      <c r="CH384" s="122"/>
      <c r="CI384" s="122"/>
      <c r="CJ384" s="122"/>
      <c r="CK384" s="122"/>
      <c r="CL384" s="122"/>
      <c r="CM384" s="122"/>
      <c r="CN384" s="123" t="s">
        <v>62</v>
      </c>
      <c r="CO384" s="123"/>
      <c r="CP384" s="123"/>
      <c r="CQ384" s="123"/>
      <c r="CR384" s="123"/>
      <c r="CS384" s="123"/>
      <c r="CT384" s="123"/>
      <c r="CU384" s="124"/>
    </row>
    <row r="385" spans="1:99" ht="12.95" customHeight="1">
      <c r="A385" s="120" t="s">
        <v>134</v>
      </c>
      <c r="B385" s="120"/>
      <c r="C385" s="120"/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  <c r="Q385" s="120"/>
      <c r="R385" s="120"/>
      <c r="S385" s="120"/>
      <c r="T385" s="120"/>
      <c r="U385" s="120"/>
      <c r="V385" s="120"/>
      <c r="W385" s="120"/>
      <c r="X385" s="120"/>
      <c r="Y385" s="120"/>
      <c r="Z385" s="120"/>
      <c r="AA385" s="120"/>
      <c r="AB385" s="120"/>
      <c r="AC385" s="120"/>
      <c r="AD385" s="120"/>
      <c r="AE385" s="120"/>
      <c r="AF385" s="120"/>
      <c r="AG385" s="120"/>
      <c r="AH385" s="120"/>
      <c r="AI385" s="120"/>
      <c r="AJ385" s="120"/>
      <c r="AK385" s="120"/>
      <c r="AL385" s="120"/>
      <c r="AM385" s="120"/>
      <c r="AN385" s="120"/>
      <c r="AO385" s="120"/>
      <c r="AP385" s="120"/>
      <c r="AQ385" s="120"/>
      <c r="AR385" s="120"/>
      <c r="AS385" s="120"/>
      <c r="AT385" s="120"/>
      <c r="AU385" s="120"/>
      <c r="AV385" s="120"/>
      <c r="AW385" s="121"/>
      <c r="AX385" s="57" t="s">
        <v>135</v>
      </c>
      <c r="AY385" s="58"/>
      <c r="AZ385" s="58"/>
      <c r="BA385" s="58"/>
      <c r="BB385" s="58"/>
      <c r="BC385" s="58" t="s">
        <v>136</v>
      </c>
      <c r="BD385" s="58"/>
      <c r="BE385" s="58"/>
      <c r="BF385" s="58"/>
      <c r="BG385" s="58"/>
      <c r="BH385" s="58"/>
      <c r="BI385" s="58"/>
      <c r="BJ385" s="67" t="s">
        <v>62</v>
      </c>
      <c r="BK385" s="68"/>
      <c r="BL385" s="68"/>
      <c r="BM385" s="68"/>
      <c r="BN385" s="68"/>
      <c r="BO385" s="69"/>
      <c r="BP385" s="122"/>
      <c r="BQ385" s="122"/>
      <c r="BR385" s="122"/>
      <c r="BS385" s="122"/>
      <c r="BT385" s="122"/>
      <c r="BU385" s="122"/>
      <c r="BV385" s="122"/>
      <c r="BW385" s="122"/>
      <c r="BX385" s="122"/>
      <c r="BY385" s="122"/>
      <c r="BZ385" s="122"/>
      <c r="CA385" s="122"/>
      <c r="CB385" s="122"/>
      <c r="CC385" s="122"/>
      <c r="CD385" s="122"/>
      <c r="CE385" s="122"/>
      <c r="CF385" s="122"/>
      <c r="CG385" s="122"/>
      <c r="CH385" s="122"/>
      <c r="CI385" s="122"/>
      <c r="CJ385" s="122"/>
      <c r="CK385" s="122"/>
      <c r="CL385" s="122"/>
      <c r="CM385" s="122"/>
      <c r="CN385" s="123" t="s">
        <v>62</v>
      </c>
      <c r="CO385" s="123"/>
      <c r="CP385" s="123"/>
      <c r="CQ385" s="123"/>
      <c r="CR385" s="123"/>
      <c r="CS385" s="123"/>
      <c r="CT385" s="123"/>
      <c r="CU385" s="124"/>
    </row>
    <row r="386" spans="1:99" ht="12.95" customHeight="1">
      <c r="A386" s="125" t="s">
        <v>137</v>
      </c>
      <c r="B386" s="125"/>
      <c r="C386" s="125"/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25"/>
      <c r="O386" s="125"/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/>
      <c r="AI386" s="125"/>
      <c r="AJ386" s="125"/>
      <c r="AK386" s="125"/>
      <c r="AL386" s="125"/>
      <c r="AM386" s="125"/>
      <c r="AN386" s="125"/>
      <c r="AO386" s="125"/>
      <c r="AP386" s="125"/>
      <c r="AQ386" s="125"/>
      <c r="AR386" s="125"/>
      <c r="AS386" s="125"/>
      <c r="AT386" s="125"/>
      <c r="AU386" s="125"/>
      <c r="AV386" s="125"/>
      <c r="AW386" s="126"/>
      <c r="AX386" s="127" t="s">
        <v>138</v>
      </c>
      <c r="AY386" s="68"/>
      <c r="AZ386" s="68"/>
      <c r="BA386" s="68"/>
      <c r="BB386" s="69"/>
      <c r="BC386" s="67" t="s">
        <v>139</v>
      </c>
      <c r="BD386" s="68"/>
      <c r="BE386" s="68"/>
      <c r="BF386" s="68"/>
      <c r="BG386" s="68"/>
      <c r="BH386" s="68"/>
      <c r="BI386" s="69"/>
      <c r="BJ386" s="67" t="s">
        <v>62</v>
      </c>
      <c r="BK386" s="68"/>
      <c r="BL386" s="68"/>
      <c r="BM386" s="68"/>
      <c r="BN386" s="68"/>
      <c r="BO386" s="69"/>
      <c r="BP386" s="128"/>
      <c r="BQ386" s="129"/>
      <c r="BR386" s="129"/>
      <c r="BS386" s="129"/>
      <c r="BT386" s="129"/>
      <c r="BU386" s="129"/>
      <c r="BV386" s="129"/>
      <c r="BW386" s="130"/>
      <c r="BX386" s="128"/>
      <c r="BY386" s="129"/>
      <c r="BZ386" s="129"/>
      <c r="CA386" s="129"/>
      <c r="CB386" s="129"/>
      <c r="CC386" s="129"/>
      <c r="CD386" s="129"/>
      <c r="CE386" s="130"/>
      <c r="CF386" s="128"/>
      <c r="CG386" s="129"/>
      <c r="CH386" s="129"/>
      <c r="CI386" s="129"/>
      <c r="CJ386" s="129"/>
      <c r="CK386" s="129"/>
      <c r="CL386" s="129"/>
      <c r="CM386" s="130"/>
      <c r="CN386" s="131"/>
      <c r="CO386" s="132"/>
      <c r="CP386" s="132"/>
      <c r="CQ386" s="132"/>
      <c r="CR386" s="132"/>
      <c r="CS386" s="132"/>
      <c r="CT386" s="132"/>
      <c r="CU386" s="133"/>
    </row>
    <row r="387" spans="1:99">
      <c r="A387" s="134" t="s">
        <v>140</v>
      </c>
      <c r="B387" s="135"/>
      <c r="C387" s="135"/>
      <c r="D387" s="135"/>
      <c r="E387" s="135"/>
      <c r="F387" s="135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5"/>
      <c r="AI387" s="135"/>
      <c r="AJ387" s="135"/>
      <c r="AK387" s="135"/>
      <c r="AL387" s="135"/>
      <c r="AM387" s="135"/>
      <c r="AN387" s="135"/>
      <c r="AO387" s="135"/>
      <c r="AP387" s="135"/>
      <c r="AQ387" s="135"/>
      <c r="AR387" s="135"/>
      <c r="AS387" s="135"/>
      <c r="AT387" s="135"/>
      <c r="AU387" s="135"/>
      <c r="AV387" s="135"/>
      <c r="AW387" s="136"/>
      <c r="AX387" s="64" t="s">
        <v>141</v>
      </c>
      <c r="AY387" s="65"/>
      <c r="AZ387" s="65"/>
      <c r="BA387" s="65"/>
      <c r="BB387" s="66"/>
      <c r="BC387" s="70" t="s">
        <v>142</v>
      </c>
      <c r="BD387" s="65"/>
      <c r="BE387" s="65"/>
      <c r="BF387" s="65"/>
      <c r="BG387" s="65"/>
      <c r="BH387" s="65"/>
      <c r="BI387" s="66"/>
      <c r="BJ387" s="70" t="s">
        <v>145</v>
      </c>
      <c r="BK387" s="65"/>
      <c r="BL387" s="65"/>
      <c r="BM387" s="65"/>
      <c r="BN387" s="65"/>
      <c r="BO387" s="66"/>
      <c r="BP387" s="107">
        <f>BP389</f>
        <v>88000</v>
      </c>
      <c r="BQ387" s="108"/>
      <c r="BR387" s="108"/>
      <c r="BS387" s="108"/>
      <c r="BT387" s="108"/>
      <c r="BU387" s="108"/>
      <c r="BV387" s="108"/>
      <c r="BW387" s="109"/>
      <c r="BX387" s="107">
        <f>BX389</f>
        <v>89100</v>
      </c>
      <c r="BY387" s="108"/>
      <c r="BZ387" s="108"/>
      <c r="CA387" s="108"/>
      <c r="CB387" s="108"/>
      <c r="CC387" s="108"/>
      <c r="CD387" s="108"/>
      <c r="CE387" s="109"/>
      <c r="CF387" s="107">
        <f t="shared" ref="CF387" si="198">CF389</f>
        <v>90000</v>
      </c>
      <c r="CG387" s="108"/>
      <c r="CH387" s="108"/>
      <c r="CI387" s="108"/>
      <c r="CJ387" s="108"/>
      <c r="CK387" s="108"/>
      <c r="CL387" s="108"/>
      <c r="CM387" s="109"/>
      <c r="CN387" s="113" t="s">
        <v>62</v>
      </c>
      <c r="CO387" s="114"/>
      <c r="CP387" s="114"/>
      <c r="CQ387" s="114"/>
      <c r="CR387" s="114"/>
      <c r="CS387" s="114"/>
      <c r="CT387" s="114"/>
      <c r="CU387" s="115"/>
    </row>
    <row r="388" spans="1:99">
      <c r="A388" s="120" t="s">
        <v>143</v>
      </c>
      <c r="B388" s="120"/>
      <c r="C388" s="120"/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  <c r="P388" s="120"/>
      <c r="Q388" s="120"/>
      <c r="R388" s="120"/>
      <c r="S388" s="120"/>
      <c r="T388" s="120"/>
      <c r="U388" s="120"/>
      <c r="V388" s="120"/>
      <c r="W388" s="120"/>
      <c r="X388" s="120"/>
      <c r="Y388" s="120"/>
      <c r="Z388" s="120"/>
      <c r="AA388" s="120"/>
      <c r="AB388" s="120"/>
      <c r="AC388" s="120"/>
      <c r="AD388" s="120"/>
      <c r="AE388" s="120"/>
      <c r="AF388" s="120"/>
      <c r="AG388" s="120"/>
      <c r="AH388" s="120"/>
      <c r="AI388" s="120"/>
      <c r="AJ388" s="120"/>
      <c r="AK388" s="120"/>
      <c r="AL388" s="120"/>
      <c r="AM388" s="120"/>
      <c r="AN388" s="120"/>
      <c r="AO388" s="120"/>
      <c r="AP388" s="120"/>
      <c r="AQ388" s="120"/>
      <c r="AR388" s="120"/>
      <c r="AS388" s="120"/>
      <c r="AT388" s="120"/>
      <c r="AU388" s="120"/>
      <c r="AV388" s="120"/>
      <c r="AW388" s="120"/>
      <c r="AX388" s="103"/>
      <c r="AY388" s="104"/>
      <c r="AZ388" s="104"/>
      <c r="BA388" s="104"/>
      <c r="BB388" s="105"/>
      <c r="BC388" s="106"/>
      <c r="BD388" s="104"/>
      <c r="BE388" s="104"/>
      <c r="BF388" s="104"/>
      <c r="BG388" s="104"/>
      <c r="BH388" s="104"/>
      <c r="BI388" s="105"/>
      <c r="BJ388" s="106"/>
      <c r="BK388" s="104"/>
      <c r="BL388" s="104"/>
      <c r="BM388" s="104"/>
      <c r="BN388" s="104"/>
      <c r="BO388" s="105"/>
      <c r="BP388" s="110"/>
      <c r="BQ388" s="111"/>
      <c r="BR388" s="111"/>
      <c r="BS388" s="111"/>
      <c r="BT388" s="111"/>
      <c r="BU388" s="111"/>
      <c r="BV388" s="111"/>
      <c r="BW388" s="112"/>
      <c r="BX388" s="110"/>
      <c r="BY388" s="111"/>
      <c r="BZ388" s="111"/>
      <c r="CA388" s="111"/>
      <c r="CB388" s="111"/>
      <c r="CC388" s="111"/>
      <c r="CD388" s="111"/>
      <c r="CE388" s="112"/>
      <c r="CF388" s="110"/>
      <c r="CG388" s="111"/>
      <c r="CH388" s="111"/>
      <c r="CI388" s="111"/>
      <c r="CJ388" s="111"/>
      <c r="CK388" s="111"/>
      <c r="CL388" s="111"/>
      <c r="CM388" s="112"/>
      <c r="CN388" s="116"/>
      <c r="CO388" s="117"/>
      <c r="CP388" s="117"/>
      <c r="CQ388" s="117"/>
      <c r="CR388" s="117"/>
      <c r="CS388" s="117"/>
      <c r="CT388" s="117"/>
      <c r="CU388" s="118"/>
    </row>
    <row r="389" spans="1:99">
      <c r="A389" s="102" t="s">
        <v>67</v>
      </c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  <c r="AU389" s="102"/>
      <c r="AV389" s="102"/>
      <c r="AW389" s="102"/>
      <c r="AX389" s="64" t="s">
        <v>144</v>
      </c>
      <c r="AY389" s="65"/>
      <c r="AZ389" s="65"/>
      <c r="BA389" s="65"/>
      <c r="BB389" s="66"/>
      <c r="BC389" s="70" t="s">
        <v>142</v>
      </c>
      <c r="BD389" s="65"/>
      <c r="BE389" s="65"/>
      <c r="BF389" s="65"/>
      <c r="BG389" s="65"/>
      <c r="BH389" s="65"/>
      <c r="BI389" s="66"/>
      <c r="BJ389" s="70" t="s">
        <v>145</v>
      </c>
      <c r="BK389" s="65"/>
      <c r="BL389" s="65"/>
      <c r="BM389" s="65"/>
      <c r="BN389" s="65"/>
      <c r="BO389" s="66"/>
      <c r="BP389" s="107">
        <v>88000</v>
      </c>
      <c r="BQ389" s="108"/>
      <c r="BR389" s="108"/>
      <c r="BS389" s="108"/>
      <c r="BT389" s="108"/>
      <c r="BU389" s="108"/>
      <c r="BV389" s="108"/>
      <c r="BW389" s="109"/>
      <c r="BX389" s="107">
        <v>89100</v>
      </c>
      <c r="BY389" s="108"/>
      <c r="BZ389" s="108"/>
      <c r="CA389" s="108"/>
      <c r="CB389" s="108"/>
      <c r="CC389" s="108"/>
      <c r="CD389" s="108"/>
      <c r="CE389" s="109"/>
      <c r="CF389" s="107">
        <v>90000</v>
      </c>
      <c r="CG389" s="108"/>
      <c r="CH389" s="108"/>
      <c r="CI389" s="108"/>
      <c r="CJ389" s="108"/>
      <c r="CK389" s="108"/>
      <c r="CL389" s="108"/>
      <c r="CM389" s="109"/>
      <c r="CN389" s="113" t="s">
        <v>62</v>
      </c>
      <c r="CO389" s="114"/>
      <c r="CP389" s="114"/>
      <c r="CQ389" s="114"/>
      <c r="CR389" s="114"/>
      <c r="CS389" s="114"/>
      <c r="CT389" s="114"/>
      <c r="CU389" s="115"/>
    </row>
    <row r="390" spans="1:99">
      <c r="A390" s="119" t="s">
        <v>146</v>
      </c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  <c r="N390" s="119"/>
      <c r="O390" s="119"/>
      <c r="P390" s="119"/>
      <c r="Q390" s="119"/>
      <c r="R390" s="119"/>
      <c r="S390" s="119"/>
      <c r="T390" s="119"/>
      <c r="U390" s="119"/>
      <c r="V390" s="119"/>
      <c r="W390" s="119"/>
      <c r="X390" s="119"/>
      <c r="Y390" s="119"/>
      <c r="Z390" s="119"/>
      <c r="AA390" s="119"/>
      <c r="AB390" s="119"/>
      <c r="AC390" s="119"/>
      <c r="AD390" s="119"/>
      <c r="AE390" s="119"/>
      <c r="AF390" s="119"/>
      <c r="AG390" s="119"/>
      <c r="AH390" s="119"/>
      <c r="AI390" s="119"/>
      <c r="AJ390" s="119"/>
      <c r="AK390" s="119"/>
      <c r="AL390" s="119"/>
      <c r="AM390" s="119"/>
      <c r="AN390" s="119"/>
      <c r="AO390" s="119"/>
      <c r="AP390" s="119"/>
      <c r="AQ390" s="119"/>
      <c r="AR390" s="119"/>
      <c r="AS390" s="119"/>
      <c r="AT390" s="119"/>
      <c r="AU390" s="119"/>
      <c r="AV390" s="119"/>
      <c r="AW390" s="119"/>
      <c r="AX390" s="103"/>
      <c r="AY390" s="104"/>
      <c r="AZ390" s="104"/>
      <c r="BA390" s="104"/>
      <c r="BB390" s="105"/>
      <c r="BC390" s="106"/>
      <c r="BD390" s="104"/>
      <c r="BE390" s="104"/>
      <c r="BF390" s="104"/>
      <c r="BG390" s="104"/>
      <c r="BH390" s="104"/>
      <c r="BI390" s="105"/>
      <c r="BJ390" s="106"/>
      <c r="BK390" s="104"/>
      <c r="BL390" s="104"/>
      <c r="BM390" s="104"/>
      <c r="BN390" s="104"/>
      <c r="BO390" s="105"/>
      <c r="BP390" s="110"/>
      <c r="BQ390" s="111"/>
      <c r="BR390" s="111"/>
      <c r="BS390" s="111"/>
      <c r="BT390" s="111"/>
      <c r="BU390" s="111"/>
      <c r="BV390" s="111"/>
      <c r="BW390" s="112"/>
      <c r="BX390" s="110"/>
      <c r="BY390" s="111"/>
      <c r="BZ390" s="111"/>
      <c r="CA390" s="111"/>
      <c r="CB390" s="111"/>
      <c r="CC390" s="111"/>
      <c r="CD390" s="111"/>
      <c r="CE390" s="112"/>
      <c r="CF390" s="110"/>
      <c r="CG390" s="111"/>
      <c r="CH390" s="111"/>
      <c r="CI390" s="111"/>
      <c r="CJ390" s="111"/>
      <c r="CK390" s="111"/>
      <c r="CL390" s="111"/>
      <c r="CM390" s="112"/>
      <c r="CN390" s="116"/>
      <c r="CO390" s="117"/>
      <c r="CP390" s="117"/>
      <c r="CQ390" s="117"/>
      <c r="CR390" s="117"/>
      <c r="CS390" s="117"/>
      <c r="CT390" s="117"/>
      <c r="CU390" s="118"/>
    </row>
    <row r="391" spans="1:99" ht="32.25" customHeight="1">
      <c r="A391" s="80" t="s">
        <v>468</v>
      </c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0"/>
      <c r="AK391" s="80"/>
      <c r="AL391" s="80"/>
      <c r="AM391" s="80"/>
      <c r="AN391" s="80"/>
      <c r="AO391" s="80"/>
      <c r="AP391" s="80"/>
      <c r="AQ391" s="80"/>
      <c r="AR391" s="80"/>
      <c r="AS391" s="80"/>
      <c r="AT391" s="80"/>
      <c r="AU391" s="80"/>
      <c r="AV391" s="80"/>
      <c r="AW391" s="80"/>
      <c r="AX391" s="81"/>
      <c r="AY391" s="82"/>
      <c r="AZ391" s="82"/>
      <c r="BA391" s="82"/>
      <c r="BB391" s="83"/>
      <c r="BC391" s="84"/>
      <c r="BD391" s="84"/>
      <c r="BE391" s="84"/>
      <c r="BF391" s="84"/>
      <c r="BG391" s="84"/>
      <c r="BH391" s="84"/>
      <c r="BI391" s="84"/>
      <c r="BJ391" s="85"/>
      <c r="BK391" s="82"/>
      <c r="BL391" s="82"/>
      <c r="BM391" s="82"/>
      <c r="BN391" s="82"/>
      <c r="BO391" s="83"/>
      <c r="BP391" s="86">
        <f t="shared" ref="BP391" si="199">BP392</f>
        <v>8000</v>
      </c>
      <c r="BQ391" s="87"/>
      <c r="BR391" s="87"/>
      <c r="BS391" s="87"/>
      <c r="BT391" s="87"/>
      <c r="BU391" s="87"/>
      <c r="BV391" s="87"/>
      <c r="BW391" s="88"/>
      <c r="BX391" s="86">
        <f t="shared" ref="BX391" si="200">BX392</f>
        <v>7900</v>
      </c>
      <c r="BY391" s="87"/>
      <c r="BZ391" s="87"/>
      <c r="CA391" s="87"/>
      <c r="CB391" s="87"/>
      <c r="CC391" s="87"/>
      <c r="CD391" s="87"/>
      <c r="CE391" s="88"/>
      <c r="CF391" s="86">
        <f t="shared" ref="CF391" si="201">CF392</f>
        <v>12000</v>
      </c>
      <c r="CG391" s="87"/>
      <c r="CH391" s="87"/>
      <c r="CI391" s="87"/>
      <c r="CJ391" s="87"/>
      <c r="CK391" s="87"/>
      <c r="CL391" s="87"/>
      <c r="CM391" s="88"/>
      <c r="CN391" s="89"/>
      <c r="CO391" s="90"/>
      <c r="CP391" s="90"/>
      <c r="CQ391" s="90"/>
      <c r="CR391" s="90"/>
      <c r="CS391" s="90"/>
      <c r="CT391" s="90"/>
      <c r="CU391" s="91"/>
    </row>
    <row r="392" spans="1:99" ht="20.25" customHeight="1">
      <c r="A392" s="48" t="s">
        <v>125</v>
      </c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9"/>
      <c r="AX392" s="92" t="s">
        <v>126</v>
      </c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  <c r="BL392" s="93"/>
      <c r="BM392" s="93"/>
      <c r="BN392" s="93"/>
      <c r="BO392" s="93"/>
      <c r="BP392" s="94">
        <f>BP393+BP395+BP396+BP397+BP398</f>
        <v>8000</v>
      </c>
      <c r="BQ392" s="94"/>
      <c r="BR392" s="94"/>
      <c r="BS392" s="94"/>
      <c r="BT392" s="94"/>
      <c r="BU392" s="94"/>
      <c r="BV392" s="94"/>
      <c r="BW392" s="94"/>
      <c r="BX392" s="94">
        <f t="shared" ref="BX392" si="202">BX393+BX395+BX396+BX397+BX398</f>
        <v>7900</v>
      </c>
      <c r="BY392" s="94"/>
      <c r="BZ392" s="94"/>
      <c r="CA392" s="94"/>
      <c r="CB392" s="94"/>
      <c r="CC392" s="94"/>
      <c r="CD392" s="94"/>
      <c r="CE392" s="94"/>
      <c r="CF392" s="94">
        <f t="shared" ref="CF392" si="203">CF393+CF395+CF396+CF397+CF398</f>
        <v>12000</v>
      </c>
      <c r="CG392" s="94"/>
      <c r="CH392" s="94"/>
      <c r="CI392" s="94"/>
      <c r="CJ392" s="94"/>
      <c r="CK392" s="94"/>
      <c r="CL392" s="94"/>
      <c r="CM392" s="94"/>
      <c r="CN392" s="141"/>
      <c r="CO392" s="141"/>
      <c r="CP392" s="141"/>
      <c r="CQ392" s="141"/>
      <c r="CR392" s="141"/>
      <c r="CS392" s="141"/>
      <c r="CT392" s="141"/>
      <c r="CU392" s="141"/>
    </row>
    <row r="393" spans="1:99" ht="17.25" customHeight="1">
      <c r="A393" s="137" t="s">
        <v>67</v>
      </c>
      <c r="B393" s="137"/>
      <c r="C393" s="137"/>
      <c r="D393" s="137"/>
      <c r="E393" s="137"/>
      <c r="F393" s="137"/>
      <c r="G393" s="137"/>
      <c r="H393" s="137"/>
      <c r="I393" s="137"/>
      <c r="J393" s="137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  <c r="AA393" s="137"/>
      <c r="AB393" s="137"/>
      <c r="AC393" s="137"/>
      <c r="AD393" s="137"/>
      <c r="AE393" s="137"/>
      <c r="AF393" s="137"/>
      <c r="AG393" s="137"/>
      <c r="AH393" s="137"/>
      <c r="AI393" s="137"/>
      <c r="AJ393" s="137"/>
      <c r="AK393" s="137"/>
      <c r="AL393" s="137"/>
      <c r="AM393" s="137"/>
      <c r="AN393" s="137"/>
      <c r="AO393" s="137"/>
      <c r="AP393" s="137"/>
      <c r="AQ393" s="137"/>
      <c r="AR393" s="137"/>
      <c r="AS393" s="137"/>
      <c r="AT393" s="137"/>
      <c r="AU393" s="137"/>
      <c r="AV393" s="137"/>
      <c r="AW393" s="138"/>
      <c r="AX393" s="64" t="s">
        <v>127</v>
      </c>
      <c r="AY393" s="65"/>
      <c r="AZ393" s="65"/>
      <c r="BA393" s="65"/>
      <c r="BB393" s="66"/>
      <c r="BC393" s="70" t="s">
        <v>128</v>
      </c>
      <c r="BD393" s="65"/>
      <c r="BE393" s="65"/>
      <c r="BF393" s="65"/>
      <c r="BG393" s="65"/>
      <c r="BH393" s="65"/>
      <c r="BI393" s="66"/>
      <c r="BJ393" s="70" t="s">
        <v>129</v>
      </c>
      <c r="BK393" s="65"/>
      <c r="BL393" s="65"/>
      <c r="BM393" s="65"/>
      <c r="BN393" s="65"/>
      <c r="BO393" s="66"/>
      <c r="BP393" s="107">
        <v>6000</v>
      </c>
      <c r="BQ393" s="108"/>
      <c r="BR393" s="108"/>
      <c r="BS393" s="108"/>
      <c r="BT393" s="108"/>
      <c r="BU393" s="108"/>
      <c r="BV393" s="108"/>
      <c r="BW393" s="109"/>
      <c r="BX393" s="107">
        <v>6000</v>
      </c>
      <c r="BY393" s="108"/>
      <c r="BZ393" s="108"/>
      <c r="CA393" s="108"/>
      <c r="CB393" s="108"/>
      <c r="CC393" s="108"/>
      <c r="CD393" s="108"/>
      <c r="CE393" s="109"/>
      <c r="CF393" s="107">
        <v>9000</v>
      </c>
      <c r="CG393" s="108"/>
      <c r="CH393" s="108"/>
      <c r="CI393" s="108"/>
      <c r="CJ393" s="108"/>
      <c r="CK393" s="108"/>
      <c r="CL393" s="108"/>
      <c r="CM393" s="109"/>
      <c r="CN393" s="113" t="s">
        <v>62</v>
      </c>
      <c r="CO393" s="114"/>
      <c r="CP393" s="114"/>
      <c r="CQ393" s="114"/>
      <c r="CR393" s="114"/>
      <c r="CS393" s="114"/>
      <c r="CT393" s="114"/>
      <c r="CU393" s="115"/>
    </row>
    <row r="394" spans="1:99">
      <c r="A394" s="120" t="s">
        <v>130</v>
      </c>
      <c r="B394" s="120"/>
      <c r="C394" s="120"/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  <c r="P394" s="120"/>
      <c r="Q394" s="120"/>
      <c r="R394" s="120"/>
      <c r="S394" s="120"/>
      <c r="T394" s="120"/>
      <c r="U394" s="120"/>
      <c r="V394" s="120"/>
      <c r="W394" s="120"/>
      <c r="X394" s="120"/>
      <c r="Y394" s="120"/>
      <c r="Z394" s="120"/>
      <c r="AA394" s="120"/>
      <c r="AB394" s="120"/>
      <c r="AC394" s="120"/>
      <c r="AD394" s="120"/>
      <c r="AE394" s="120"/>
      <c r="AF394" s="120"/>
      <c r="AG394" s="120"/>
      <c r="AH394" s="120"/>
      <c r="AI394" s="120"/>
      <c r="AJ394" s="120"/>
      <c r="AK394" s="120"/>
      <c r="AL394" s="120"/>
      <c r="AM394" s="120"/>
      <c r="AN394" s="120"/>
      <c r="AO394" s="120"/>
      <c r="AP394" s="120"/>
      <c r="AQ394" s="120"/>
      <c r="AR394" s="120"/>
      <c r="AS394" s="120"/>
      <c r="AT394" s="120"/>
      <c r="AU394" s="120"/>
      <c r="AV394" s="120"/>
      <c r="AW394" s="121"/>
      <c r="AX394" s="103"/>
      <c r="AY394" s="104"/>
      <c r="AZ394" s="104"/>
      <c r="BA394" s="104"/>
      <c r="BB394" s="105"/>
      <c r="BC394" s="106"/>
      <c r="BD394" s="104"/>
      <c r="BE394" s="104"/>
      <c r="BF394" s="104"/>
      <c r="BG394" s="104"/>
      <c r="BH394" s="104"/>
      <c r="BI394" s="105"/>
      <c r="BJ394" s="106"/>
      <c r="BK394" s="104"/>
      <c r="BL394" s="104"/>
      <c r="BM394" s="104"/>
      <c r="BN394" s="104"/>
      <c r="BO394" s="105"/>
      <c r="BP394" s="110"/>
      <c r="BQ394" s="111"/>
      <c r="BR394" s="111"/>
      <c r="BS394" s="111"/>
      <c r="BT394" s="111"/>
      <c r="BU394" s="111"/>
      <c r="BV394" s="111"/>
      <c r="BW394" s="112"/>
      <c r="BX394" s="110"/>
      <c r="BY394" s="111"/>
      <c r="BZ394" s="111"/>
      <c r="CA394" s="111"/>
      <c r="CB394" s="111"/>
      <c r="CC394" s="111"/>
      <c r="CD394" s="111"/>
      <c r="CE394" s="112"/>
      <c r="CF394" s="110"/>
      <c r="CG394" s="111"/>
      <c r="CH394" s="111"/>
      <c r="CI394" s="111"/>
      <c r="CJ394" s="111"/>
      <c r="CK394" s="111"/>
      <c r="CL394" s="111"/>
      <c r="CM394" s="112"/>
      <c r="CN394" s="116"/>
      <c r="CO394" s="117"/>
      <c r="CP394" s="117"/>
      <c r="CQ394" s="117"/>
      <c r="CR394" s="117"/>
      <c r="CS394" s="117"/>
      <c r="CT394" s="117"/>
      <c r="CU394" s="118"/>
    </row>
    <row r="395" spans="1:99">
      <c r="A395" s="139" t="s">
        <v>131</v>
      </c>
      <c r="B395" s="139"/>
      <c r="C395" s="139"/>
      <c r="D395" s="139"/>
      <c r="E395" s="139"/>
      <c r="F395" s="139"/>
      <c r="G395" s="139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/>
      <c r="AA395" s="139"/>
      <c r="AB395" s="139"/>
      <c r="AC395" s="139"/>
      <c r="AD395" s="139"/>
      <c r="AE395" s="139"/>
      <c r="AF395" s="139"/>
      <c r="AG395" s="139"/>
      <c r="AH395" s="139"/>
      <c r="AI395" s="139"/>
      <c r="AJ395" s="139"/>
      <c r="AK395" s="139"/>
      <c r="AL395" s="139"/>
      <c r="AM395" s="139"/>
      <c r="AN395" s="139"/>
      <c r="AO395" s="139"/>
      <c r="AP395" s="139"/>
      <c r="AQ395" s="139"/>
      <c r="AR395" s="139"/>
      <c r="AS395" s="139"/>
      <c r="AT395" s="139"/>
      <c r="AU395" s="139"/>
      <c r="AV395" s="139"/>
      <c r="AW395" s="140"/>
      <c r="AX395" s="57" t="s">
        <v>132</v>
      </c>
      <c r="AY395" s="58"/>
      <c r="AZ395" s="58"/>
      <c r="BA395" s="58"/>
      <c r="BB395" s="58"/>
      <c r="BC395" s="58" t="s">
        <v>128</v>
      </c>
      <c r="BD395" s="58"/>
      <c r="BE395" s="58"/>
      <c r="BF395" s="58"/>
      <c r="BG395" s="58"/>
      <c r="BH395" s="58"/>
      <c r="BI395" s="58"/>
      <c r="BJ395" s="58" t="s">
        <v>133</v>
      </c>
      <c r="BK395" s="58"/>
      <c r="BL395" s="58"/>
      <c r="BM395" s="58"/>
      <c r="BN395" s="58"/>
      <c r="BO395" s="58"/>
      <c r="BP395" s="122"/>
      <c r="BQ395" s="122"/>
      <c r="BR395" s="122"/>
      <c r="BS395" s="122"/>
      <c r="BT395" s="122"/>
      <c r="BU395" s="122"/>
      <c r="BV395" s="122"/>
      <c r="BW395" s="122"/>
      <c r="BX395" s="122"/>
      <c r="BY395" s="122"/>
      <c r="BZ395" s="122"/>
      <c r="CA395" s="122"/>
      <c r="CB395" s="122"/>
      <c r="CC395" s="122"/>
      <c r="CD395" s="122"/>
      <c r="CE395" s="122"/>
      <c r="CF395" s="122"/>
      <c r="CG395" s="122"/>
      <c r="CH395" s="122"/>
      <c r="CI395" s="122"/>
      <c r="CJ395" s="122"/>
      <c r="CK395" s="122"/>
      <c r="CL395" s="122"/>
      <c r="CM395" s="122"/>
      <c r="CN395" s="123" t="s">
        <v>62</v>
      </c>
      <c r="CO395" s="123"/>
      <c r="CP395" s="123"/>
      <c r="CQ395" s="123"/>
      <c r="CR395" s="123"/>
      <c r="CS395" s="123"/>
      <c r="CT395" s="123"/>
      <c r="CU395" s="124"/>
    </row>
    <row r="396" spans="1:99" ht="12.95" customHeight="1">
      <c r="A396" s="120" t="s">
        <v>134</v>
      </c>
      <c r="B396" s="120"/>
      <c r="C396" s="120"/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  <c r="P396" s="120"/>
      <c r="Q396" s="120"/>
      <c r="R396" s="120"/>
      <c r="S396" s="120"/>
      <c r="T396" s="120"/>
      <c r="U396" s="120"/>
      <c r="V396" s="120"/>
      <c r="W396" s="120"/>
      <c r="X396" s="120"/>
      <c r="Y396" s="120"/>
      <c r="Z396" s="120"/>
      <c r="AA396" s="120"/>
      <c r="AB396" s="120"/>
      <c r="AC396" s="120"/>
      <c r="AD396" s="120"/>
      <c r="AE396" s="120"/>
      <c r="AF396" s="120"/>
      <c r="AG396" s="120"/>
      <c r="AH396" s="120"/>
      <c r="AI396" s="120"/>
      <c r="AJ396" s="120"/>
      <c r="AK396" s="120"/>
      <c r="AL396" s="120"/>
      <c r="AM396" s="120"/>
      <c r="AN396" s="120"/>
      <c r="AO396" s="120"/>
      <c r="AP396" s="120"/>
      <c r="AQ396" s="120"/>
      <c r="AR396" s="120"/>
      <c r="AS396" s="120"/>
      <c r="AT396" s="120"/>
      <c r="AU396" s="120"/>
      <c r="AV396" s="120"/>
      <c r="AW396" s="121"/>
      <c r="AX396" s="57" t="s">
        <v>135</v>
      </c>
      <c r="AY396" s="58"/>
      <c r="AZ396" s="58"/>
      <c r="BA396" s="58"/>
      <c r="BB396" s="58"/>
      <c r="BC396" s="58" t="s">
        <v>136</v>
      </c>
      <c r="BD396" s="58"/>
      <c r="BE396" s="58"/>
      <c r="BF396" s="58"/>
      <c r="BG396" s="58"/>
      <c r="BH396" s="58"/>
      <c r="BI396" s="58"/>
      <c r="BJ396" s="67" t="s">
        <v>62</v>
      </c>
      <c r="BK396" s="68"/>
      <c r="BL396" s="68"/>
      <c r="BM396" s="68"/>
      <c r="BN396" s="68"/>
      <c r="BO396" s="69"/>
      <c r="BP396" s="122"/>
      <c r="BQ396" s="122"/>
      <c r="BR396" s="122"/>
      <c r="BS396" s="122"/>
      <c r="BT396" s="122"/>
      <c r="BU396" s="122"/>
      <c r="BV396" s="122"/>
      <c r="BW396" s="122"/>
      <c r="BX396" s="122"/>
      <c r="BY396" s="122"/>
      <c r="BZ396" s="122"/>
      <c r="CA396" s="122"/>
      <c r="CB396" s="122"/>
      <c r="CC396" s="122"/>
      <c r="CD396" s="122"/>
      <c r="CE396" s="122"/>
      <c r="CF396" s="122"/>
      <c r="CG396" s="122"/>
      <c r="CH396" s="122"/>
      <c r="CI396" s="122"/>
      <c r="CJ396" s="122"/>
      <c r="CK396" s="122"/>
      <c r="CL396" s="122"/>
      <c r="CM396" s="122"/>
      <c r="CN396" s="123" t="s">
        <v>62</v>
      </c>
      <c r="CO396" s="123"/>
      <c r="CP396" s="123"/>
      <c r="CQ396" s="123"/>
      <c r="CR396" s="123"/>
      <c r="CS396" s="123"/>
      <c r="CT396" s="123"/>
      <c r="CU396" s="124"/>
    </row>
    <row r="397" spans="1:99" ht="12.95" customHeight="1">
      <c r="A397" s="125" t="s">
        <v>137</v>
      </c>
      <c r="B397" s="125"/>
      <c r="C397" s="125"/>
      <c r="D397" s="125"/>
      <c r="E397" s="125"/>
      <c r="F397" s="125"/>
      <c r="G397" s="125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  <c r="Y397" s="125"/>
      <c r="Z397" s="125"/>
      <c r="AA397" s="125"/>
      <c r="AB397" s="125"/>
      <c r="AC397" s="125"/>
      <c r="AD397" s="125"/>
      <c r="AE397" s="125"/>
      <c r="AF397" s="125"/>
      <c r="AG397" s="125"/>
      <c r="AH397" s="125"/>
      <c r="AI397" s="125"/>
      <c r="AJ397" s="125"/>
      <c r="AK397" s="125"/>
      <c r="AL397" s="125"/>
      <c r="AM397" s="125"/>
      <c r="AN397" s="125"/>
      <c r="AO397" s="125"/>
      <c r="AP397" s="125"/>
      <c r="AQ397" s="125"/>
      <c r="AR397" s="125"/>
      <c r="AS397" s="125"/>
      <c r="AT397" s="125"/>
      <c r="AU397" s="125"/>
      <c r="AV397" s="125"/>
      <c r="AW397" s="126"/>
      <c r="AX397" s="127" t="s">
        <v>138</v>
      </c>
      <c r="AY397" s="68"/>
      <c r="AZ397" s="68"/>
      <c r="BA397" s="68"/>
      <c r="BB397" s="69"/>
      <c r="BC397" s="67" t="s">
        <v>139</v>
      </c>
      <c r="BD397" s="68"/>
      <c r="BE397" s="68"/>
      <c r="BF397" s="68"/>
      <c r="BG397" s="68"/>
      <c r="BH397" s="68"/>
      <c r="BI397" s="69"/>
      <c r="BJ397" s="67" t="s">
        <v>62</v>
      </c>
      <c r="BK397" s="68"/>
      <c r="BL397" s="68"/>
      <c r="BM397" s="68"/>
      <c r="BN397" s="68"/>
      <c r="BO397" s="69"/>
      <c r="BP397" s="128"/>
      <c r="BQ397" s="129"/>
      <c r="BR397" s="129"/>
      <c r="BS397" s="129"/>
      <c r="BT397" s="129"/>
      <c r="BU397" s="129"/>
      <c r="BV397" s="129"/>
      <c r="BW397" s="130"/>
      <c r="BX397" s="128"/>
      <c r="BY397" s="129"/>
      <c r="BZ397" s="129"/>
      <c r="CA397" s="129"/>
      <c r="CB397" s="129"/>
      <c r="CC397" s="129"/>
      <c r="CD397" s="129"/>
      <c r="CE397" s="130"/>
      <c r="CF397" s="128"/>
      <c r="CG397" s="129"/>
      <c r="CH397" s="129"/>
      <c r="CI397" s="129"/>
      <c r="CJ397" s="129"/>
      <c r="CK397" s="129"/>
      <c r="CL397" s="129"/>
      <c r="CM397" s="130"/>
      <c r="CN397" s="131"/>
      <c r="CO397" s="132"/>
      <c r="CP397" s="132"/>
      <c r="CQ397" s="132"/>
      <c r="CR397" s="132"/>
      <c r="CS397" s="132"/>
      <c r="CT397" s="132"/>
      <c r="CU397" s="133"/>
    </row>
    <row r="398" spans="1:99">
      <c r="A398" s="134" t="s">
        <v>140</v>
      </c>
      <c r="B398" s="135"/>
      <c r="C398" s="135"/>
      <c r="D398" s="135"/>
      <c r="E398" s="135"/>
      <c r="F398" s="135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5"/>
      <c r="AI398" s="135"/>
      <c r="AJ398" s="135"/>
      <c r="AK398" s="135"/>
      <c r="AL398" s="135"/>
      <c r="AM398" s="135"/>
      <c r="AN398" s="135"/>
      <c r="AO398" s="135"/>
      <c r="AP398" s="135"/>
      <c r="AQ398" s="135"/>
      <c r="AR398" s="135"/>
      <c r="AS398" s="135"/>
      <c r="AT398" s="135"/>
      <c r="AU398" s="135"/>
      <c r="AV398" s="135"/>
      <c r="AW398" s="136"/>
      <c r="AX398" s="64" t="s">
        <v>141</v>
      </c>
      <c r="AY398" s="65"/>
      <c r="AZ398" s="65"/>
      <c r="BA398" s="65"/>
      <c r="BB398" s="66"/>
      <c r="BC398" s="70" t="s">
        <v>142</v>
      </c>
      <c r="BD398" s="65"/>
      <c r="BE398" s="65"/>
      <c r="BF398" s="65"/>
      <c r="BG398" s="65"/>
      <c r="BH398" s="65"/>
      <c r="BI398" s="66"/>
      <c r="BJ398" s="70" t="s">
        <v>145</v>
      </c>
      <c r="BK398" s="65"/>
      <c r="BL398" s="65"/>
      <c r="BM398" s="65"/>
      <c r="BN398" s="65"/>
      <c r="BO398" s="66"/>
      <c r="BP398" s="107">
        <f>BP400</f>
        <v>2000</v>
      </c>
      <c r="BQ398" s="108"/>
      <c r="BR398" s="108"/>
      <c r="BS398" s="108"/>
      <c r="BT398" s="108"/>
      <c r="BU398" s="108"/>
      <c r="BV398" s="108"/>
      <c r="BW398" s="109"/>
      <c r="BX398" s="107">
        <f t="shared" ref="BX398" si="204">BX400</f>
        <v>1900</v>
      </c>
      <c r="BY398" s="108"/>
      <c r="BZ398" s="108"/>
      <c r="CA398" s="108"/>
      <c r="CB398" s="108"/>
      <c r="CC398" s="108"/>
      <c r="CD398" s="108"/>
      <c r="CE398" s="109"/>
      <c r="CF398" s="107">
        <f t="shared" ref="CF398" si="205">CF400</f>
        <v>3000</v>
      </c>
      <c r="CG398" s="108"/>
      <c r="CH398" s="108"/>
      <c r="CI398" s="108"/>
      <c r="CJ398" s="108"/>
      <c r="CK398" s="108"/>
      <c r="CL398" s="108"/>
      <c r="CM398" s="109"/>
      <c r="CN398" s="113" t="s">
        <v>62</v>
      </c>
      <c r="CO398" s="114"/>
      <c r="CP398" s="114"/>
      <c r="CQ398" s="114"/>
      <c r="CR398" s="114"/>
      <c r="CS398" s="114"/>
      <c r="CT398" s="114"/>
      <c r="CU398" s="115"/>
    </row>
    <row r="399" spans="1:99">
      <c r="A399" s="120" t="s">
        <v>143</v>
      </c>
      <c r="B399" s="120"/>
      <c r="C399" s="120"/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  <c r="P399" s="120"/>
      <c r="Q399" s="120"/>
      <c r="R399" s="120"/>
      <c r="S399" s="120"/>
      <c r="T399" s="120"/>
      <c r="U399" s="120"/>
      <c r="V399" s="120"/>
      <c r="W399" s="120"/>
      <c r="X399" s="120"/>
      <c r="Y399" s="120"/>
      <c r="Z399" s="120"/>
      <c r="AA399" s="120"/>
      <c r="AB399" s="120"/>
      <c r="AC399" s="120"/>
      <c r="AD399" s="120"/>
      <c r="AE399" s="120"/>
      <c r="AF399" s="120"/>
      <c r="AG399" s="120"/>
      <c r="AH399" s="120"/>
      <c r="AI399" s="120"/>
      <c r="AJ399" s="120"/>
      <c r="AK399" s="120"/>
      <c r="AL399" s="120"/>
      <c r="AM399" s="120"/>
      <c r="AN399" s="120"/>
      <c r="AO399" s="120"/>
      <c r="AP399" s="120"/>
      <c r="AQ399" s="120"/>
      <c r="AR399" s="120"/>
      <c r="AS399" s="120"/>
      <c r="AT399" s="120"/>
      <c r="AU399" s="120"/>
      <c r="AV399" s="120"/>
      <c r="AW399" s="120"/>
      <c r="AX399" s="103"/>
      <c r="AY399" s="104"/>
      <c r="AZ399" s="104"/>
      <c r="BA399" s="104"/>
      <c r="BB399" s="105"/>
      <c r="BC399" s="106"/>
      <c r="BD399" s="104"/>
      <c r="BE399" s="104"/>
      <c r="BF399" s="104"/>
      <c r="BG399" s="104"/>
      <c r="BH399" s="104"/>
      <c r="BI399" s="105"/>
      <c r="BJ399" s="106"/>
      <c r="BK399" s="104"/>
      <c r="BL399" s="104"/>
      <c r="BM399" s="104"/>
      <c r="BN399" s="104"/>
      <c r="BO399" s="105"/>
      <c r="BP399" s="110"/>
      <c r="BQ399" s="111"/>
      <c r="BR399" s="111"/>
      <c r="BS399" s="111"/>
      <c r="BT399" s="111"/>
      <c r="BU399" s="111"/>
      <c r="BV399" s="111"/>
      <c r="BW399" s="112"/>
      <c r="BX399" s="110"/>
      <c r="BY399" s="111"/>
      <c r="BZ399" s="111"/>
      <c r="CA399" s="111"/>
      <c r="CB399" s="111"/>
      <c r="CC399" s="111"/>
      <c r="CD399" s="111"/>
      <c r="CE399" s="112"/>
      <c r="CF399" s="110"/>
      <c r="CG399" s="111"/>
      <c r="CH399" s="111"/>
      <c r="CI399" s="111"/>
      <c r="CJ399" s="111"/>
      <c r="CK399" s="111"/>
      <c r="CL399" s="111"/>
      <c r="CM399" s="112"/>
      <c r="CN399" s="116"/>
      <c r="CO399" s="117"/>
      <c r="CP399" s="117"/>
      <c r="CQ399" s="117"/>
      <c r="CR399" s="117"/>
      <c r="CS399" s="117"/>
      <c r="CT399" s="117"/>
      <c r="CU399" s="118"/>
    </row>
    <row r="400" spans="1:99">
      <c r="A400" s="102" t="s">
        <v>67</v>
      </c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  <c r="AU400" s="102"/>
      <c r="AV400" s="102"/>
      <c r="AW400" s="102"/>
      <c r="AX400" s="64" t="s">
        <v>144</v>
      </c>
      <c r="AY400" s="65"/>
      <c r="AZ400" s="65"/>
      <c r="BA400" s="65"/>
      <c r="BB400" s="66"/>
      <c r="BC400" s="70" t="s">
        <v>142</v>
      </c>
      <c r="BD400" s="65"/>
      <c r="BE400" s="65"/>
      <c r="BF400" s="65"/>
      <c r="BG400" s="65"/>
      <c r="BH400" s="65"/>
      <c r="BI400" s="66"/>
      <c r="BJ400" s="70" t="s">
        <v>145</v>
      </c>
      <c r="BK400" s="65"/>
      <c r="BL400" s="65"/>
      <c r="BM400" s="65"/>
      <c r="BN400" s="65"/>
      <c r="BO400" s="66"/>
      <c r="BP400" s="107">
        <v>2000</v>
      </c>
      <c r="BQ400" s="108"/>
      <c r="BR400" s="108"/>
      <c r="BS400" s="108"/>
      <c r="BT400" s="108"/>
      <c r="BU400" s="108"/>
      <c r="BV400" s="108"/>
      <c r="BW400" s="109"/>
      <c r="BX400" s="107">
        <v>1900</v>
      </c>
      <c r="BY400" s="108"/>
      <c r="BZ400" s="108"/>
      <c r="CA400" s="108"/>
      <c r="CB400" s="108"/>
      <c r="CC400" s="108"/>
      <c r="CD400" s="108"/>
      <c r="CE400" s="109"/>
      <c r="CF400" s="107">
        <v>3000</v>
      </c>
      <c r="CG400" s="108"/>
      <c r="CH400" s="108"/>
      <c r="CI400" s="108"/>
      <c r="CJ400" s="108"/>
      <c r="CK400" s="108"/>
      <c r="CL400" s="108"/>
      <c r="CM400" s="109"/>
      <c r="CN400" s="113" t="s">
        <v>62</v>
      </c>
      <c r="CO400" s="114"/>
      <c r="CP400" s="114"/>
      <c r="CQ400" s="114"/>
      <c r="CR400" s="114"/>
      <c r="CS400" s="114"/>
      <c r="CT400" s="114"/>
      <c r="CU400" s="115"/>
    </row>
    <row r="401" spans="1:99">
      <c r="A401" s="119" t="s">
        <v>146</v>
      </c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  <c r="N401" s="119"/>
      <c r="O401" s="119"/>
      <c r="P401" s="119"/>
      <c r="Q401" s="119"/>
      <c r="R401" s="119"/>
      <c r="S401" s="119"/>
      <c r="T401" s="119"/>
      <c r="U401" s="119"/>
      <c r="V401" s="119"/>
      <c r="W401" s="119"/>
      <c r="X401" s="119"/>
      <c r="Y401" s="119"/>
      <c r="Z401" s="119"/>
      <c r="AA401" s="119"/>
      <c r="AB401" s="119"/>
      <c r="AC401" s="119"/>
      <c r="AD401" s="119"/>
      <c r="AE401" s="119"/>
      <c r="AF401" s="119"/>
      <c r="AG401" s="119"/>
      <c r="AH401" s="119"/>
      <c r="AI401" s="119"/>
      <c r="AJ401" s="119"/>
      <c r="AK401" s="119"/>
      <c r="AL401" s="119"/>
      <c r="AM401" s="119"/>
      <c r="AN401" s="119"/>
      <c r="AO401" s="119"/>
      <c r="AP401" s="119"/>
      <c r="AQ401" s="119"/>
      <c r="AR401" s="119"/>
      <c r="AS401" s="119"/>
      <c r="AT401" s="119"/>
      <c r="AU401" s="119"/>
      <c r="AV401" s="119"/>
      <c r="AW401" s="119"/>
      <c r="AX401" s="103"/>
      <c r="AY401" s="104"/>
      <c r="AZ401" s="104"/>
      <c r="BA401" s="104"/>
      <c r="BB401" s="105"/>
      <c r="BC401" s="106"/>
      <c r="BD401" s="104"/>
      <c r="BE401" s="104"/>
      <c r="BF401" s="104"/>
      <c r="BG401" s="104"/>
      <c r="BH401" s="104"/>
      <c r="BI401" s="105"/>
      <c r="BJ401" s="106"/>
      <c r="BK401" s="104"/>
      <c r="BL401" s="104"/>
      <c r="BM401" s="104"/>
      <c r="BN401" s="104"/>
      <c r="BO401" s="105"/>
      <c r="BP401" s="110"/>
      <c r="BQ401" s="111"/>
      <c r="BR401" s="111"/>
      <c r="BS401" s="111"/>
      <c r="BT401" s="111"/>
      <c r="BU401" s="111"/>
      <c r="BV401" s="111"/>
      <c r="BW401" s="112"/>
      <c r="BX401" s="110"/>
      <c r="BY401" s="111"/>
      <c r="BZ401" s="111"/>
      <c r="CA401" s="111"/>
      <c r="CB401" s="111"/>
      <c r="CC401" s="111"/>
      <c r="CD401" s="111"/>
      <c r="CE401" s="112"/>
      <c r="CF401" s="110"/>
      <c r="CG401" s="111"/>
      <c r="CH401" s="111"/>
      <c r="CI401" s="111"/>
      <c r="CJ401" s="111"/>
      <c r="CK401" s="111"/>
      <c r="CL401" s="111"/>
      <c r="CM401" s="112"/>
      <c r="CN401" s="116"/>
      <c r="CO401" s="117"/>
      <c r="CP401" s="117"/>
      <c r="CQ401" s="117"/>
      <c r="CR401" s="117"/>
      <c r="CS401" s="117"/>
      <c r="CT401" s="117"/>
      <c r="CU401" s="118"/>
    </row>
  </sheetData>
  <autoFilter ref="A70:CV7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9" showButton="0"/>
    <filterColumn colId="50" showButton="0"/>
    <filterColumn colId="51" showButton="0"/>
    <filterColumn colId="52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1" showButton="0"/>
    <filterColumn colId="62" showButton="0"/>
    <filterColumn colId="63" showButton="0"/>
    <filterColumn colId="64" showButton="0"/>
    <filterColumn colId="65" showButton="0"/>
    <filterColumn colId="67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5" showButton="0"/>
    <filterColumn colId="76" showButton="0"/>
    <filterColumn colId="77" showButton="0"/>
    <filterColumn colId="78" showButton="0"/>
    <filterColumn colId="79" showButton="0"/>
    <filterColumn colId="80" showButton="0"/>
    <filterColumn colId="81" showButton="0"/>
    <filterColumn colId="83" showButton="0"/>
    <filterColumn colId="84" showButton="0"/>
    <filterColumn colId="85" showButton="0"/>
    <filterColumn colId="86" showButton="0"/>
    <filterColumn colId="87" showButton="0"/>
    <filterColumn colId="88" showButton="0"/>
    <filterColumn colId="89" showButton="0"/>
    <filterColumn colId="91" showButton="0"/>
    <filterColumn colId="92" showButton="0"/>
    <filterColumn colId="93" showButton="0"/>
    <filterColumn colId="94" showButton="0"/>
    <filterColumn colId="95" showButton="0"/>
    <filterColumn colId="96" showButton="0"/>
    <filterColumn colId="97" showButton="0"/>
  </autoFilter>
  <mergeCells count="2623">
    <mergeCell ref="BC53:BI53"/>
    <mergeCell ref="BJ53:BO53"/>
    <mergeCell ref="BP53:BW53"/>
    <mergeCell ref="BX53:CE53"/>
    <mergeCell ref="A44:AW44"/>
    <mergeCell ref="AX44:BB44"/>
    <mergeCell ref="BC44:BI44"/>
    <mergeCell ref="CF236:CM237"/>
    <mergeCell ref="CN236:CU237"/>
    <mergeCell ref="BQ2:CU2"/>
    <mergeCell ref="BQ3:CU3"/>
    <mergeCell ref="BQ4:CU4"/>
    <mergeCell ref="BQ5:CU5"/>
    <mergeCell ref="BQ6:CU6"/>
    <mergeCell ref="BQ7:CA7"/>
    <mergeCell ref="CC7:CU7"/>
    <mergeCell ref="BQ8:CA8"/>
    <mergeCell ref="CC8:CU8"/>
    <mergeCell ref="BR9:BT9"/>
    <mergeCell ref="BW9:CG9"/>
    <mergeCell ref="CH9:CI9"/>
    <mergeCell ref="CJ9:CL9"/>
    <mergeCell ref="BO11:BQ11"/>
    <mergeCell ref="AJ12:AL12"/>
    <mergeCell ref="BE12:BG12"/>
    <mergeCell ref="AX42:BB43"/>
    <mergeCell ref="A54:AW54"/>
    <mergeCell ref="AX54:BB54"/>
    <mergeCell ref="BC54:BI54"/>
    <mergeCell ref="BJ54:BO54"/>
    <mergeCell ref="BP54:BW54"/>
    <mergeCell ref="BX54:CE54"/>
    <mergeCell ref="CF54:CM54"/>
    <mergeCell ref="BK12:BM12"/>
    <mergeCell ref="CH12:CU13"/>
    <mergeCell ref="AN14:AP14"/>
    <mergeCell ref="AS14:BC14"/>
    <mergeCell ref="BD14:BE14"/>
    <mergeCell ref="BF14:BH14"/>
    <mergeCell ref="CH14:CU14"/>
    <mergeCell ref="CH15:CU15"/>
    <mergeCell ref="U16:BS16"/>
    <mergeCell ref="CH16:CU16"/>
    <mergeCell ref="CH17:CU17"/>
    <mergeCell ref="CH18:CU18"/>
    <mergeCell ref="I19:BS19"/>
    <mergeCell ref="CH19:CU19"/>
    <mergeCell ref="CH20:CU20"/>
    <mergeCell ref="A22:CU22"/>
    <mergeCell ref="A24:AW24"/>
    <mergeCell ref="AX24:BB24"/>
    <mergeCell ref="BC24:BI24"/>
    <mergeCell ref="BP52:BW52"/>
    <mergeCell ref="BX52:CE52"/>
    <mergeCell ref="CF52:CM52"/>
    <mergeCell ref="CN52:CU52"/>
    <mergeCell ref="A53:AW53"/>
    <mergeCell ref="AX53:BB53"/>
    <mergeCell ref="BJ24:BO24"/>
    <mergeCell ref="BP24:CU24"/>
    <mergeCell ref="A25:AW25"/>
    <mergeCell ref="AX25:BB25"/>
    <mergeCell ref="BC25:BI25"/>
    <mergeCell ref="BJ25:BO25"/>
    <mergeCell ref="BP25:BW25"/>
    <mergeCell ref="BX25:CE25"/>
    <mergeCell ref="CF25:CM25"/>
    <mergeCell ref="CN25:CU25"/>
    <mergeCell ref="A26:AW26"/>
    <mergeCell ref="AX26:BB26"/>
    <mergeCell ref="BC26:BI26"/>
    <mergeCell ref="BJ26:BO26"/>
    <mergeCell ref="BP26:BW26"/>
    <mergeCell ref="BX26:CE26"/>
    <mergeCell ref="CF26:CM26"/>
    <mergeCell ref="CN26:CU26"/>
    <mergeCell ref="A27:AW27"/>
    <mergeCell ref="AX27:BB27"/>
    <mergeCell ref="BC27:BI27"/>
    <mergeCell ref="BJ27:BO27"/>
    <mergeCell ref="BP27:BW27"/>
    <mergeCell ref="BX27:CE27"/>
    <mergeCell ref="CF27:CM27"/>
    <mergeCell ref="CN27:CU27"/>
    <mergeCell ref="A28:AW28"/>
    <mergeCell ref="AX28:BB28"/>
    <mergeCell ref="BC28:BI28"/>
    <mergeCell ref="BJ28:BO28"/>
    <mergeCell ref="BP28:BW28"/>
    <mergeCell ref="BX28:CE28"/>
    <mergeCell ref="CF28:CM28"/>
    <mergeCell ref="CN28:CU28"/>
    <mergeCell ref="A29:AW29"/>
    <mergeCell ref="AX29:BB29"/>
    <mergeCell ref="BC29:BI29"/>
    <mergeCell ref="BJ29:BO29"/>
    <mergeCell ref="BP29:BW29"/>
    <mergeCell ref="BX29:CE29"/>
    <mergeCell ref="CF29:CM29"/>
    <mergeCell ref="CN29:CU29"/>
    <mergeCell ref="A30:AW30"/>
    <mergeCell ref="AX30:BB30"/>
    <mergeCell ref="BC30:BI30"/>
    <mergeCell ref="BJ30:BO30"/>
    <mergeCell ref="BP30:BW30"/>
    <mergeCell ref="BX30:CE30"/>
    <mergeCell ref="CF30:CM30"/>
    <mergeCell ref="CN30:CU30"/>
    <mergeCell ref="A31:AW31"/>
    <mergeCell ref="AX31:BB31"/>
    <mergeCell ref="BC31:BI31"/>
    <mergeCell ref="BJ31:BO31"/>
    <mergeCell ref="BP31:BW31"/>
    <mergeCell ref="BX31:CE31"/>
    <mergeCell ref="CF31:CM31"/>
    <mergeCell ref="CN31:CU31"/>
    <mergeCell ref="A32:AW32"/>
    <mergeCell ref="AX32:BB32"/>
    <mergeCell ref="BC32:BI32"/>
    <mergeCell ref="BJ32:BO32"/>
    <mergeCell ref="BP32:BW32"/>
    <mergeCell ref="BX32:CE32"/>
    <mergeCell ref="CF32:CM32"/>
    <mergeCell ref="CN32:CU32"/>
    <mergeCell ref="A33:AW33"/>
    <mergeCell ref="AX33:BB33"/>
    <mergeCell ref="BC33:BI33"/>
    <mergeCell ref="BJ33:BO33"/>
    <mergeCell ref="BP33:BW33"/>
    <mergeCell ref="BX33:CE33"/>
    <mergeCell ref="CF33:CM33"/>
    <mergeCell ref="CN33:CU33"/>
    <mergeCell ref="A34:AW34"/>
    <mergeCell ref="A35:AW35"/>
    <mergeCell ref="A36:AW36"/>
    <mergeCell ref="AX36:BB36"/>
    <mergeCell ref="BC36:BI36"/>
    <mergeCell ref="BJ36:BO36"/>
    <mergeCell ref="BP36:BW36"/>
    <mergeCell ref="BX36:CE36"/>
    <mergeCell ref="CF36:CM36"/>
    <mergeCell ref="CN36:CU36"/>
    <mergeCell ref="A37:AW37"/>
    <mergeCell ref="AX37:BB37"/>
    <mergeCell ref="BC37:BI37"/>
    <mergeCell ref="BJ37:BO37"/>
    <mergeCell ref="BP37:BW37"/>
    <mergeCell ref="BX37:CE37"/>
    <mergeCell ref="CF37:CM37"/>
    <mergeCell ref="CN37:CU37"/>
    <mergeCell ref="BP34:BW35"/>
    <mergeCell ref="BX34:CE35"/>
    <mergeCell ref="CF34:CM35"/>
    <mergeCell ref="CN34:CU35"/>
    <mergeCell ref="BJ34:BO35"/>
    <mergeCell ref="AX34:BB35"/>
    <mergeCell ref="BC34:BI35"/>
    <mergeCell ref="A38:AW38"/>
    <mergeCell ref="AX38:BB38"/>
    <mergeCell ref="BC38:BI38"/>
    <mergeCell ref="BJ38:BO38"/>
    <mergeCell ref="BP38:BW38"/>
    <mergeCell ref="BX38:CE38"/>
    <mergeCell ref="CF38:CM38"/>
    <mergeCell ref="CN38:CU38"/>
    <mergeCell ref="A39:AW39"/>
    <mergeCell ref="AX39:BB39"/>
    <mergeCell ref="BC39:BI39"/>
    <mergeCell ref="BJ39:BO39"/>
    <mergeCell ref="BP39:BW39"/>
    <mergeCell ref="BX39:CE39"/>
    <mergeCell ref="CF39:CM39"/>
    <mergeCell ref="CN39:CU39"/>
    <mergeCell ref="A40:AW40"/>
    <mergeCell ref="AX40:BB41"/>
    <mergeCell ref="BC40:BI41"/>
    <mergeCell ref="BJ40:BO41"/>
    <mergeCell ref="BP40:BW41"/>
    <mergeCell ref="BX40:CE41"/>
    <mergeCell ref="CF40:CM41"/>
    <mergeCell ref="CN40:CU41"/>
    <mergeCell ref="A41:AW41"/>
    <mergeCell ref="BJ44:BO44"/>
    <mergeCell ref="BP44:BW44"/>
    <mergeCell ref="BX44:CE44"/>
    <mergeCell ref="CF44:CM44"/>
    <mergeCell ref="CN44:CU44"/>
    <mergeCell ref="A45:AW45"/>
    <mergeCell ref="AX45:BB45"/>
    <mergeCell ref="BC45:BI45"/>
    <mergeCell ref="BJ45:BO45"/>
    <mergeCell ref="BP45:BW45"/>
    <mergeCell ref="BX45:CE45"/>
    <mergeCell ref="CF45:CM45"/>
    <mergeCell ref="CN45:CU45"/>
    <mergeCell ref="A42:AW43"/>
    <mergeCell ref="A46:AW46"/>
    <mergeCell ref="AX46:BB46"/>
    <mergeCell ref="BC46:BI46"/>
    <mergeCell ref="BJ46:BO46"/>
    <mergeCell ref="BP46:BW46"/>
    <mergeCell ref="BX46:CE46"/>
    <mergeCell ref="CF46:CM46"/>
    <mergeCell ref="CN46:CU46"/>
    <mergeCell ref="BC42:BI43"/>
    <mergeCell ref="BJ42:BO43"/>
    <mergeCell ref="BP42:BW43"/>
    <mergeCell ref="BX42:CE43"/>
    <mergeCell ref="CF42:CM43"/>
    <mergeCell ref="CN42:CU43"/>
    <mergeCell ref="A47:AW47"/>
    <mergeCell ref="A48:AW48"/>
    <mergeCell ref="A49:AW49"/>
    <mergeCell ref="AX49:BB49"/>
    <mergeCell ref="BC49:BI49"/>
    <mergeCell ref="BJ49:BO49"/>
    <mergeCell ref="BP49:BW49"/>
    <mergeCell ref="BX49:CE49"/>
    <mergeCell ref="CF49:CM49"/>
    <mergeCell ref="CN49:CU49"/>
    <mergeCell ref="BP47:BW48"/>
    <mergeCell ref="BX47:CE48"/>
    <mergeCell ref="CF47:CM48"/>
    <mergeCell ref="CN47:CU48"/>
    <mergeCell ref="BC47:BI48"/>
    <mergeCell ref="BJ47:BO48"/>
    <mergeCell ref="AX47:BB48"/>
    <mergeCell ref="A50:AW50"/>
    <mergeCell ref="A51:AW51"/>
    <mergeCell ref="A55:AW55"/>
    <mergeCell ref="AX55:BB55"/>
    <mergeCell ref="BC55:BI55"/>
    <mergeCell ref="BJ55:BO55"/>
    <mergeCell ref="BP55:BW55"/>
    <mergeCell ref="BX55:CE55"/>
    <mergeCell ref="CF55:CM55"/>
    <mergeCell ref="CN55:CU55"/>
    <mergeCell ref="A56:AW56"/>
    <mergeCell ref="AX56:BB56"/>
    <mergeCell ref="BC56:BI56"/>
    <mergeCell ref="BJ56:BO56"/>
    <mergeCell ref="BP56:BW56"/>
    <mergeCell ref="BX56:CE56"/>
    <mergeCell ref="CF56:CM56"/>
    <mergeCell ref="CN56:CU56"/>
    <mergeCell ref="BC50:BI51"/>
    <mergeCell ref="BJ50:BO51"/>
    <mergeCell ref="BP50:BW51"/>
    <mergeCell ref="BX50:CE51"/>
    <mergeCell ref="CF50:CM51"/>
    <mergeCell ref="CN50:CU51"/>
    <mergeCell ref="AX50:BB51"/>
    <mergeCell ref="CF53:CM53"/>
    <mergeCell ref="CN53:CU53"/>
    <mergeCell ref="CN54:CU54"/>
    <mergeCell ref="A52:AW52"/>
    <mergeCell ref="AX52:BB52"/>
    <mergeCell ref="BC52:BI52"/>
    <mergeCell ref="BJ52:BO52"/>
    <mergeCell ref="A57:AW57"/>
    <mergeCell ref="AX57:BB57"/>
    <mergeCell ref="BC57:BI57"/>
    <mergeCell ref="BJ57:BO57"/>
    <mergeCell ref="BP57:BW57"/>
    <mergeCell ref="BX57:CE57"/>
    <mergeCell ref="CF57:CM57"/>
    <mergeCell ref="CN57:CU57"/>
    <mergeCell ref="A58:AW58"/>
    <mergeCell ref="A59:AW59"/>
    <mergeCell ref="A60:AW60"/>
    <mergeCell ref="AX60:BB60"/>
    <mergeCell ref="BC60:BI60"/>
    <mergeCell ref="BJ60:BO60"/>
    <mergeCell ref="BP60:BW60"/>
    <mergeCell ref="BX60:CE60"/>
    <mergeCell ref="CF60:CM60"/>
    <mergeCell ref="CN60:CU60"/>
    <mergeCell ref="BC58:BI59"/>
    <mergeCell ref="BJ58:BO59"/>
    <mergeCell ref="BP58:BW59"/>
    <mergeCell ref="BX58:CE59"/>
    <mergeCell ref="CF58:CM59"/>
    <mergeCell ref="CN58:CU59"/>
    <mergeCell ref="AX58:BB59"/>
    <mergeCell ref="A61:AW61"/>
    <mergeCell ref="AX61:BB61"/>
    <mergeCell ref="BC61:BI61"/>
    <mergeCell ref="BJ61:BO61"/>
    <mergeCell ref="BP61:BW61"/>
    <mergeCell ref="BX61:CE61"/>
    <mergeCell ref="CF61:CM61"/>
    <mergeCell ref="CN61:CU61"/>
    <mergeCell ref="A62:AW62"/>
    <mergeCell ref="A63:AW63"/>
    <mergeCell ref="A64:AW64"/>
    <mergeCell ref="AX64:BB64"/>
    <mergeCell ref="BC64:BI64"/>
    <mergeCell ref="BJ64:BO64"/>
    <mergeCell ref="BP64:BW64"/>
    <mergeCell ref="BX64:CE64"/>
    <mergeCell ref="CF64:CM64"/>
    <mergeCell ref="CN64:CU64"/>
    <mergeCell ref="BJ62:BO63"/>
    <mergeCell ref="BP62:BW63"/>
    <mergeCell ref="BX62:CE63"/>
    <mergeCell ref="CF62:CM63"/>
    <mergeCell ref="CN62:CU63"/>
    <mergeCell ref="BC62:BI63"/>
    <mergeCell ref="AX62:BB63"/>
    <mergeCell ref="A65:AW65"/>
    <mergeCell ref="AX65:BB65"/>
    <mergeCell ref="BC65:BI65"/>
    <mergeCell ref="BJ65:BO65"/>
    <mergeCell ref="BP65:BW65"/>
    <mergeCell ref="BX65:CE65"/>
    <mergeCell ref="CF65:CM65"/>
    <mergeCell ref="CN65:CU65"/>
    <mergeCell ref="A66:AW66"/>
    <mergeCell ref="A67:AW67"/>
    <mergeCell ref="A68:AW68"/>
    <mergeCell ref="A69:AW69"/>
    <mergeCell ref="AX69:BB69"/>
    <mergeCell ref="BC69:BI69"/>
    <mergeCell ref="BJ69:BO69"/>
    <mergeCell ref="BP69:BW69"/>
    <mergeCell ref="BX69:CE69"/>
    <mergeCell ref="CF69:CM69"/>
    <mergeCell ref="CN69:CU69"/>
    <mergeCell ref="BP66:BW68"/>
    <mergeCell ref="BX66:CE68"/>
    <mergeCell ref="CF66:CM68"/>
    <mergeCell ref="CN66:CU68"/>
    <mergeCell ref="BC66:BI68"/>
    <mergeCell ref="BJ66:BO68"/>
    <mergeCell ref="AX66:BB68"/>
    <mergeCell ref="A70:AW70"/>
    <mergeCell ref="AX70:BB70"/>
    <mergeCell ref="BC70:BI70"/>
    <mergeCell ref="BJ70:BO70"/>
    <mergeCell ref="BP70:BW70"/>
    <mergeCell ref="BX70:CE70"/>
    <mergeCell ref="CF70:CM70"/>
    <mergeCell ref="CN70:CU70"/>
    <mergeCell ref="A71:AW71"/>
    <mergeCell ref="A72:AW72"/>
    <mergeCell ref="A73:AW73"/>
    <mergeCell ref="AX73:BB73"/>
    <mergeCell ref="BC73:BI73"/>
    <mergeCell ref="BJ73:BO73"/>
    <mergeCell ref="BP73:BW73"/>
    <mergeCell ref="BX73:CE73"/>
    <mergeCell ref="CF73:CM73"/>
    <mergeCell ref="CN73:CU73"/>
    <mergeCell ref="BC71:BI72"/>
    <mergeCell ref="BJ71:BO72"/>
    <mergeCell ref="BP71:BW72"/>
    <mergeCell ref="BX71:CE72"/>
    <mergeCell ref="CF71:CM72"/>
    <mergeCell ref="CN71:CU72"/>
    <mergeCell ref="AX71:BB72"/>
    <mergeCell ref="A74:AW74"/>
    <mergeCell ref="AX74:BB74"/>
    <mergeCell ref="BC74:BI74"/>
    <mergeCell ref="BJ74:BO74"/>
    <mergeCell ref="BP74:BW74"/>
    <mergeCell ref="BX74:CE74"/>
    <mergeCell ref="CF74:CM74"/>
    <mergeCell ref="CN74:CU74"/>
    <mergeCell ref="A75:AW75"/>
    <mergeCell ref="A76:AW76"/>
    <mergeCell ref="A77:AW77"/>
    <mergeCell ref="AX77:BB77"/>
    <mergeCell ref="BC77:BI77"/>
    <mergeCell ref="BJ77:BO77"/>
    <mergeCell ref="BP77:BW77"/>
    <mergeCell ref="BX77:CE77"/>
    <mergeCell ref="CF77:CM77"/>
    <mergeCell ref="CN77:CU77"/>
    <mergeCell ref="BP75:BW76"/>
    <mergeCell ref="BX75:CE76"/>
    <mergeCell ref="CF75:CM76"/>
    <mergeCell ref="CN75:CU76"/>
    <mergeCell ref="AX75:BB76"/>
    <mergeCell ref="BC75:BI76"/>
    <mergeCell ref="BJ75:BO76"/>
    <mergeCell ref="A78:AW78"/>
    <mergeCell ref="AX78:BB78"/>
    <mergeCell ref="BC78:BI78"/>
    <mergeCell ref="BJ78:BO78"/>
    <mergeCell ref="BP78:BW78"/>
    <mergeCell ref="BX78:CE78"/>
    <mergeCell ref="CF78:CM78"/>
    <mergeCell ref="CN78:CU78"/>
    <mergeCell ref="A79:AW79"/>
    <mergeCell ref="AX79:BB79"/>
    <mergeCell ref="BC79:BI79"/>
    <mergeCell ref="BJ79:BO79"/>
    <mergeCell ref="BP79:BW79"/>
    <mergeCell ref="BX79:CE79"/>
    <mergeCell ref="CF79:CM79"/>
    <mergeCell ref="CN79:CU79"/>
    <mergeCell ref="A80:AW80"/>
    <mergeCell ref="A81:AW81"/>
    <mergeCell ref="A82:AW82"/>
    <mergeCell ref="A83:AW83"/>
    <mergeCell ref="A84:AW84"/>
    <mergeCell ref="AX84:BB84"/>
    <mergeCell ref="BC84:BI84"/>
    <mergeCell ref="BJ84:BO84"/>
    <mergeCell ref="BP84:BW84"/>
    <mergeCell ref="BX84:CE84"/>
    <mergeCell ref="CF84:CM84"/>
    <mergeCell ref="CN84:CU84"/>
    <mergeCell ref="A85:AW85"/>
    <mergeCell ref="A86:AW86"/>
    <mergeCell ref="A89:AW89"/>
    <mergeCell ref="AX89:BB89"/>
    <mergeCell ref="BC89:BI89"/>
    <mergeCell ref="BJ89:BO89"/>
    <mergeCell ref="BP89:BW89"/>
    <mergeCell ref="BX89:CE89"/>
    <mergeCell ref="CF89:CM89"/>
    <mergeCell ref="CN89:CU89"/>
    <mergeCell ref="BC80:BI81"/>
    <mergeCell ref="BJ80:BO81"/>
    <mergeCell ref="BP80:BW81"/>
    <mergeCell ref="BX80:CE81"/>
    <mergeCell ref="CF80:CM81"/>
    <mergeCell ref="CN80:CU81"/>
    <mergeCell ref="AX80:BB81"/>
    <mergeCell ref="BX82:CE83"/>
    <mergeCell ref="CF82:CM83"/>
    <mergeCell ref="CN82:CU83"/>
    <mergeCell ref="A87:AW88"/>
    <mergeCell ref="A90:AW90"/>
    <mergeCell ref="AX90:BB90"/>
    <mergeCell ref="BC90:BI90"/>
    <mergeCell ref="BJ90:BO90"/>
    <mergeCell ref="BP90:BW90"/>
    <mergeCell ref="BX90:CE90"/>
    <mergeCell ref="CF90:CM90"/>
    <mergeCell ref="CN90:CU90"/>
    <mergeCell ref="A91:AW91"/>
    <mergeCell ref="AX91:BB91"/>
    <mergeCell ref="BC91:BI91"/>
    <mergeCell ref="BJ91:BO91"/>
    <mergeCell ref="BP91:BW91"/>
    <mergeCell ref="BX91:CE91"/>
    <mergeCell ref="CF91:CM91"/>
    <mergeCell ref="CN91:CU91"/>
    <mergeCell ref="A92:AW92"/>
    <mergeCell ref="AX92:BB92"/>
    <mergeCell ref="BC92:BI92"/>
    <mergeCell ref="BJ92:BO92"/>
    <mergeCell ref="BP92:BW92"/>
    <mergeCell ref="BX92:CE92"/>
    <mergeCell ref="CF92:CM92"/>
    <mergeCell ref="CN92:CU92"/>
    <mergeCell ref="A93:AW93"/>
    <mergeCell ref="AX93:BB93"/>
    <mergeCell ref="BC93:BI93"/>
    <mergeCell ref="BJ93:BO93"/>
    <mergeCell ref="BP93:BW93"/>
    <mergeCell ref="BX93:CE93"/>
    <mergeCell ref="CF93:CM93"/>
    <mergeCell ref="CN93:CU93"/>
    <mergeCell ref="A94:AW94"/>
    <mergeCell ref="AX94:BB94"/>
    <mergeCell ref="BC94:BI94"/>
    <mergeCell ref="BJ94:BO94"/>
    <mergeCell ref="BP94:BW94"/>
    <mergeCell ref="BX94:CE94"/>
    <mergeCell ref="CF94:CM94"/>
    <mergeCell ref="CN94:CU94"/>
    <mergeCell ref="A95:AW95"/>
    <mergeCell ref="AX95:BB95"/>
    <mergeCell ref="BC95:BI95"/>
    <mergeCell ref="BJ95:BO95"/>
    <mergeCell ref="BP95:BW95"/>
    <mergeCell ref="BX95:CE95"/>
    <mergeCell ref="CF95:CM95"/>
    <mergeCell ref="CN95:CU95"/>
    <mergeCell ref="A96:AW96"/>
    <mergeCell ref="AX96:BB96"/>
    <mergeCell ref="BC96:BI96"/>
    <mergeCell ref="BJ96:BO96"/>
    <mergeCell ref="BP96:BW96"/>
    <mergeCell ref="BX96:CE96"/>
    <mergeCell ref="CF96:CM96"/>
    <mergeCell ref="CN96:CU96"/>
    <mergeCell ref="A97:AW97"/>
    <mergeCell ref="AX97:BB97"/>
    <mergeCell ref="BC97:BI97"/>
    <mergeCell ref="BJ97:BO97"/>
    <mergeCell ref="BP97:BW97"/>
    <mergeCell ref="BX97:CE97"/>
    <mergeCell ref="CF97:CM97"/>
    <mergeCell ref="CN97:CU97"/>
    <mergeCell ref="A98:AW98"/>
    <mergeCell ref="AX98:BB98"/>
    <mergeCell ref="BC98:BI98"/>
    <mergeCell ref="BJ98:BO98"/>
    <mergeCell ref="BP98:BW98"/>
    <mergeCell ref="BX98:CE98"/>
    <mergeCell ref="CF98:CM98"/>
    <mergeCell ref="CN98:CU98"/>
    <mergeCell ref="A99:AW99"/>
    <mergeCell ref="AX99:BB99"/>
    <mergeCell ref="BC99:BI99"/>
    <mergeCell ref="BJ99:BO99"/>
    <mergeCell ref="BP99:BW99"/>
    <mergeCell ref="BX99:CE99"/>
    <mergeCell ref="CF99:CM99"/>
    <mergeCell ref="CN99:CU99"/>
    <mergeCell ref="A100:AW100"/>
    <mergeCell ref="AX100:BB100"/>
    <mergeCell ref="BC100:BI100"/>
    <mergeCell ref="BJ100:BO100"/>
    <mergeCell ref="BP100:BW100"/>
    <mergeCell ref="BX100:CE100"/>
    <mergeCell ref="CF100:CM100"/>
    <mergeCell ref="CN100:CU100"/>
    <mergeCell ref="A101:AW101"/>
    <mergeCell ref="AX101:BB101"/>
    <mergeCell ref="BC101:BI101"/>
    <mergeCell ref="BJ101:BO101"/>
    <mergeCell ref="BP101:BW101"/>
    <mergeCell ref="BX101:CE101"/>
    <mergeCell ref="CF101:CM101"/>
    <mergeCell ref="CN101:CU101"/>
    <mergeCell ref="A102:AW102"/>
    <mergeCell ref="AX102:BB102"/>
    <mergeCell ref="BC102:BI102"/>
    <mergeCell ref="BJ102:BO102"/>
    <mergeCell ref="BP102:BW102"/>
    <mergeCell ref="BX102:CE102"/>
    <mergeCell ref="CF102:CM102"/>
    <mergeCell ref="CN102:CU102"/>
    <mergeCell ref="A103:AW103"/>
    <mergeCell ref="AX103:BB103"/>
    <mergeCell ref="BC103:BI103"/>
    <mergeCell ref="BJ103:BO103"/>
    <mergeCell ref="BP103:BW103"/>
    <mergeCell ref="BX103:CE103"/>
    <mergeCell ref="CF103:CM103"/>
    <mergeCell ref="CN103:CU103"/>
    <mergeCell ref="A104:AW104"/>
    <mergeCell ref="AX104:BB104"/>
    <mergeCell ref="BC104:BI104"/>
    <mergeCell ref="BJ104:BO104"/>
    <mergeCell ref="BP104:BW104"/>
    <mergeCell ref="BX104:CE104"/>
    <mergeCell ref="CF104:CM104"/>
    <mergeCell ref="CN104:CU104"/>
    <mergeCell ref="A105:AW105"/>
    <mergeCell ref="AX105:BB105"/>
    <mergeCell ref="BC105:BI105"/>
    <mergeCell ref="BJ105:BO105"/>
    <mergeCell ref="BP105:BW105"/>
    <mergeCell ref="BX105:CE105"/>
    <mergeCell ref="CF105:CM105"/>
    <mergeCell ref="CN105:CU105"/>
    <mergeCell ref="A106:AW106"/>
    <mergeCell ref="AX106:BB106"/>
    <mergeCell ref="BC106:BI106"/>
    <mergeCell ref="BJ106:BO106"/>
    <mergeCell ref="BP106:BW106"/>
    <mergeCell ref="BX106:CE106"/>
    <mergeCell ref="CF106:CM106"/>
    <mergeCell ref="CN106:CU106"/>
    <mergeCell ref="A107:AW107"/>
    <mergeCell ref="AX107:BB107"/>
    <mergeCell ref="BC107:BI107"/>
    <mergeCell ref="BJ107:BO107"/>
    <mergeCell ref="BP107:BW107"/>
    <mergeCell ref="BX107:CE107"/>
    <mergeCell ref="CF107:CM107"/>
    <mergeCell ref="CN107:CU107"/>
    <mergeCell ref="A108:AW108"/>
    <mergeCell ref="AX108:BB108"/>
    <mergeCell ref="BC108:BI108"/>
    <mergeCell ref="BJ108:BO108"/>
    <mergeCell ref="BP108:BW108"/>
    <mergeCell ref="BX108:CE108"/>
    <mergeCell ref="CF108:CM108"/>
    <mergeCell ref="CN108:CU108"/>
    <mergeCell ref="A109:AW109"/>
    <mergeCell ref="A110:AW110"/>
    <mergeCell ref="A111:AW111"/>
    <mergeCell ref="AX111:BB111"/>
    <mergeCell ref="BC111:BI111"/>
    <mergeCell ref="BJ111:BO111"/>
    <mergeCell ref="BP111:BW111"/>
    <mergeCell ref="BX111:CE111"/>
    <mergeCell ref="CF111:CM111"/>
    <mergeCell ref="CN111:CU111"/>
    <mergeCell ref="AX109:BB110"/>
    <mergeCell ref="BC109:BI110"/>
    <mergeCell ref="BJ109:BO110"/>
    <mergeCell ref="BP109:BW110"/>
    <mergeCell ref="BX109:CE110"/>
    <mergeCell ref="CF109:CM110"/>
    <mergeCell ref="CN109:CU110"/>
    <mergeCell ref="A112:AW112"/>
    <mergeCell ref="AX112:BB112"/>
    <mergeCell ref="BC112:BI112"/>
    <mergeCell ref="BJ112:BO112"/>
    <mergeCell ref="BP112:BW112"/>
    <mergeCell ref="BX112:CE112"/>
    <mergeCell ref="CF112:CM112"/>
    <mergeCell ref="CN112:CU112"/>
    <mergeCell ref="A113:AW113"/>
    <mergeCell ref="AX113:BB113"/>
    <mergeCell ref="BC113:BI113"/>
    <mergeCell ref="BJ113:BO113"/>
    <mergeCell ref="BP113:BW113"/>
    <mergeCell ref="BX113:CE113"/>
    <mergeCell ref="CF113:CM113"/>
    <mergeCell ref="CN113:CU113"/>
    <mergeCell ref="A114:AW114"/>
    <mergeCell ref="A115:AW115"/>
    <mergeCell ref="A116:AW116"/>
    <mergeCell ref="A117:AW117"/>
    <mergeCell ref="A118:AW118"/>
    <mergeCell ref="AX118:BB118"/>
    <mergeCell ref="BC118:BI118"/>
    <mergeCell ref="BJ118:BO118"/>
    <mergeCell ref="BP118:BW118"/>
    <mergeCell ref="BX118:CE118"/>
    <mergeCell ref="CF118:CM118"/>
    <mergeCell ref="CN118:CU118"/>
    <mergeCell ref="A119:AW119"/>
    <mergeCell ref="A120:AW120"/>
    <mergeCell ref="A123:AW123"/>
    <mergeCell ref="AX123:BB123"/>
    <mergeCell ref="BC123:BI123"/>
    <mergeCell ref="BJ123:BO123"/>
    <mergeCell ref="BP123:BW123"/>
    <mergeCell ref="BX123:CE123"/>
    <mergeCell ref="CF123:CM123"/>
    <mergeCell ref="CN123:CU123"/>
    <mergeCell ref="AX114:BB115"/>
    <mergeCell ref="BC114:BI115"/>
    <mergeCell ref="BJ114:BO115"/>
    <mergeCell ref="BP114:BW115"/>
    <mergeCell ref="BX114:CE115"/>
    <mergeCell ref="CF114:CM115"/>
    <mergeCell ref="CN114:CU115"/>
    <mergeCell ref="AX116:BB117"/>
    <mergeCell ref="BC116:BI117"/>
    <mergeCell ref="BJ116:BO117"/>
    <mergeCell ref="BP116:BW117"/>
    <mergeCell ref="A124:AW124"/>
    <mergeCell ref="AX124:BB124"/>
    <mergeCell ref="BC124:BI124"/>
    <mergeCell ref="BJ124:BO124"/>
    <mergeCell ref="BP124:BW124"/>
    <mergeCell ref="BX124:CE124"/>
    <mergeCell ref="CF124:CM124"/>
    <mergeCell ref="CN124:CU124"/>
    <mergeCell ref="A125:AW125"/>
    <mergeCell ref="AX125:BB125"/>
    <mergeCell ref="BC125:BI125"/>
    <mergeCell ref="BJ125:BO125"/>
    <mergeCell ref="BP125:BW125"/>
    <mergeCell ref="BX125:CE125"/>
    <mergeCell ref="CF125:CM125"/>
    <mergeCell ref="CN125:CU125"/>
    <mergeCell ref="A126:AW126"/>
    <mergeCell ref="AX126:BB126"/>
    <mergeCell ref="BC126:BI126"/>
    <mergeCell ref="BJ126:BO126"/>
    <mergeCell ref="BP126:BW126"/>
    <mergeCell ref="BX126:CE126"/>
    <mergeCell ref="CF126:CM126"/>
    <mergeCell ref="CN126:CU126"/>
    <mergeCell ref="A127:AW127"/>
    <mergeCell ref="AX127:BB127"/>
    <mergeCell ref="BC127:BI127"/>
    <mergeCell ref="BJ127:BO127"/>
    <mergeCell ref="BP127:BW127"/>
    <mergeCell ref="BX127:CE127"/>
    <mergeCell ref="CF127:CM127"/>
    <mergeCell ref="CN127:CU127"/>
    <mergeCell ref="A128:AW128"/>
    <mergeCell ref="AX128:BB128"/>
    <mergeCell ref="BC128:BI128"/>
    <mergeCell ref="BJ128:BO128"/>
    <mergeCell ref="BP128:BW128"/>
    <mergeCell ref="BX128:CE128"/>
    <mergeCell ref="CF128:CM128"/>
    <mergeCell ref="CN128:CU128"/>
    <mergeCell ref="A129:AW129"/>
    <mergeCell ref="AX129:BB129"/>
    <mergeCell ref="BC129:BI129"/>
    <mergeCell ref="BJ129:BO129"/>
    <mergeCell ref="BP129:BW129"/>
    <mergeCell ref="BX129:CE129"/>
    <mergeCell ref="CF129:CM129"/>
    <mergeCell ref="CN129:CU129"/>
    <mergeCell ref="A130:AW130"/>
    <mergeCell ref="AX130:BB130"/>
    <mergeCell ref="BC130:BI130"/>
    <mergeCell ref="BJ130:BO130"/>
    <mergeCell ref="BP130:BW130"/>
    <mergeCell ref="BX130:CE130"/>
    <mergeCell ref="CF130:CM130"/>
    <mergeCell ref="CN130:CU130"/>
    <mergeCell ref="A131:AW131"/>
    <mergeCell ref="AX131:BB131"/>
    <mergeCell ref="BC131:BI131"/>
    <mergeCell ref="BJ131:BO131"/>
    <mergeCell ref="BP131:BW131"/>
    <mergeCell ref="BX131:CE131"/>
    <mergeCell ref="CF131:CM131"/>
    <mergeCell ref="CN131:CU131"/>
    <mergeCell ref="A132:AW132"/>
    <mergeCell ref="AX132:BB132"/>
    <mergeCell ref="BC132:BI132"/>
    <mergeCell ref="BJ132:BO132"/>
    <mergeCell ref="BP132:BW132"/>
    <mergeCell ref="BX132:CE132"/>
    <mergeCell ref="CF132:CM132"/>
    <mergeCell ref="CN132:CU132"/>
    <mergeCell ref="A133:AW133"/>
    <mergeCell ref="AX133:BB133"/>
    <mergeCell ref="BC133:BI133"/>
    <mergeCell ref="BJ133:BO133"/>
    <mergeCell ref="BP133:BW133"/>
    <mergeCell ref="BX133:CE133"/>
    <mergeCell ref="CF133:CM133"/>
    <mergeCell ref="CN133:CU133"/>
    <mergeCell ref="A134:AW134"/>
    <mergeCell ref="AX134:BB134"/>
    <mergeCell ref="BC134:BI134"/>
    <mergeCell ref="BJ134:BO134"/>
    <mergeCell ref="BP134:BW134"/>
    <mergeCell ref="BX134:CE134"/>
    <mergeCell ref="CF134:CM134"/>
    <mergeCell ref="CN134:CU134"/>
    <mergeCell ref="A135:AW135"/>
    <mergeCell ref="AX135:BB135"/>
    <mergeCell ref="BC135:BI135"/>
    <mergeCell ref="BJ135:BO135"/>
    <mergeCell ref="BP135:BW135"/>
    <mergeCell ref="BX135:CE135"/>
    <mergeCell ref="CF135:CM135"/>
    <mergeCell ref="CN135:CU135"/>
    <mergeCell ref="A136:AW136"/>
    <mergeCell ref="AX136:BB136"/>
    <mergeCell ref="BC136:BI136"/>
    <mergeCell ref="BJ136:BO136"/>
    <mergeCell ref="BP136:BW136"/>
    <mergeCell ref="BX136:CE136"/>
    <mergeCell ref="CF136:CM136"/>
    <mergeCell ref="CN136:CU136"/>
    <mergeCell ref="A137:AW137"/>
    <mergeCell ref="AX137:BB137"/>
    <mergeCell ref="BC137:BI137"/>
    <mergeCell ref="BJ137:BO137"/>
    <mergeCell ref="BP137:BW137"/>
    <mergeCell ref="BX137:CE137"/>
    <mergeCell ref="CF137:CM137"/>
    <mergeCell ref="CN137:CU137"/>
    <mergeCell ref="A138:AW138"/>
    <mergeCell ref="AX138:BB138"/>
    <mergeCell ref="BC138:BI138"/>
    <mergeCell ref="BJ138:BO138"/>
    <mergeCell ref="BP138:BW138"/>
    <mergeCell ref="BX138:CE138"/>
    <mergeCell ref="CF138:CM138"/>
    <mergeCell ref="CN138:CU138"/>
    <mergeCell ref="A139:AW139"/>
    <mergeCell ref="AX139:BB139"/>
    <mergeCell ref="BC139:BI139"/>
    <mergeCell ref="BJ139:BO139"/>
    <mergeCell ref="BP139:BW139"/>
    <mergeCell ref="BX139:CE139"/>
    <mergeCell ref="CF139:CM139"/>
    <mergeCell ref="CN139:CU139"/>
    <mergeCell ref="A140:AW140"/>
    <mergeCell ref="AX140:BB140"/>
    <mergeCell ref="BC140:BI140"/>
    <mergeCell ref="BJ140:BO140"/>
    <mergeCell ref="BP140:BW140"/>
    <mergeCell ref="BX140:CE140"/>
    <mergeCell ref="CF140:CM140"/>
    <mergeCell ref="CN140:CU140"/>
    <mergeCell ref="A158:AW158"/>
    <mergeCell ref="AX158:BB158"/>
    <mergeCell ref="BC158:BI158"/>
    <mergeCell ref="BJ158:BO158"/>
    <mergeCell ref="BP158:BW158"/>
    <mergeCell ref="BX158:CE158"/>
    <mergeCell ref="CF158:CM158"/>
    <mergeCell ref="CN158:CU158"/>
    <mergeCell ref="A141:AW141"/>
    <mergeCell ref="AX141:BB141"/>
    <mergeCell ref="BC141:BI141"/>
    <mergeCell ref="BJ141:BO141"/>
    <mergeCell ref="BP141:BW141"/>
    <mergeCell ref="BX141:CE141"/>
    <mergeCell ref="CF141:CM141"/>
    <mergeCell ref="CN141:CU141"/>
    <mergeCell ref="A159:AW159"/>
    <mergeCell ref="AX159:BB159"/>
    <mergeCell ref="BC159:BI159"/>
    <mergeCell ref="BJ159:BO159"/>
    <mergeCell ref="BP159:BW159"/>
    <mergeCell ref="BX159:CE159"/>
    <mergeCell ref="CF159:CM159"/>
    <mergeCell ref="CN159:CU159"/>
    <mergeCell ref="A160:AW160"/>
    <mergeCell ref="AX160:BB160"/>
    <mergeCell ref="BC160:BI160"/>
    <mergeCell ref="BJ160:BO160"/>
    <mergeCell ref="BP160:BW160"/>
    <mergeCell ref="BX160:CE160"/>
    <mergeCell ref="CF160:CM160"/>
    <mergeCell ref="CN160:CU160"/>
    <mergeCell ref="A161:AW161"/>
    <mergeCell ref="A162:AW162"/>
    <mergeCell ref="A163:AW163"/>
    <mergeCell ref="AX163:BB163"/>
    <mergeCell ref="BC163:BI163"/>
    <mergeCell ref="BJ163:BO163"/>
    <mergeCell ref="BP163:BW163"/>
    <mergeCell ref="BX163:CE163"/>
    <mergeCell ref="CF163:CM163"/>
    <mergeCell ref="CN163:CU163"/>
    <mergeCell ref="A164:AW164"/>
    <mergeCell ref="AX164:BB164"/>
    <mergeCell ref="BC164:BI164"/>
    <mergeCell ref="BJ164:BO164"/>
    <mergeCell ref="BP164:BW164"/>
    <mergeCell ref="BX164:CE164"/>
    <mergeCell ref="CF164:CM164"/>
    <mergeCell ref="CN164:CU164"/>
    <mergeCell ref="AX161:BB162"/>
    <mergeCell ref="BC161:BI162"/>
    <mergeCell ref="BJ161:BO162"/>
    <mergeCell ref="BP161:BW162"/>
    <mergeCell ref="BX161:CE162"/>
    <mergeCell ref="CF161:CM162"/>
    <mergeCell ref="CN161:CU162"/>
    <mergeCell ref="A165:AW165"/>
    <mergeCell ref="AX165:BB165"/>
    <mergeCell ref="BC165:BI165"/>
    <mergeCell ref="BJ165:BO165"/>
    <mergeCell ref="BP165:BW165"/>
    <mergeCell ref="BX165:CE165"/>
    <mergeCell ref="CF165:CM165"/>
    <mergeCell ref="CN165:CU165"/>
    <mergeCell ref="A166:AW166"/>
    <mergeCell ref="A167:AW167"/>
    <mergeCell ref="A168:AW168"/>
    <mergeCell ref="A169:AW169"/>
    <mergeCell ref="A170:AW170"/>
    <mergeCell ref="AX170:BB170"/>
    <mergeCell ref="BC170:BI170"/>
    <mergeCell ref="BJ170:BO170"/>
    <mergeCell ref="BP170:BW170"/>
    <mergeCell ref="BX170:CE170"/>
    <mergeCell ref="CF170:CM170"/>
    <mergeCell ref="CN170:CU170"/>
    <mergeCell ref="AX168:BB169"/>
    <mergeCell ref="BC168:BI169"/>
    <mergeCell ref="BJ168:BO169"/>
    <mergeCell ref="BP168:BW169"/>
    <mergeCell ref="BX168:CE169"/>
    <mergeCell ref="CF168:CM169"/>
    <mergeCell ref="CN168:CU169"/>
    <mergeCell ref="AX166:BB167"/>
    <mergeCell ref="BC166:BI167"/>
    <mergeCell ref="BJ166:BO167"/>
    <mergeCell ref="BP166:BW167"/>
    <mergeCell ref="BX166:CE167"/>
    <mergeCell ref="A171:AW171"/>
    <mergeCell ref="A172:AW172"/>
    <mergeCell ref="A175:AW175"/>
    <mergeCell ref="AX175:BB175"/>
    <mergeCell ref="BC175:BI175"/>
    <mergeCell ref="BJ175:BO175"/>
    <mergeCell ref="BP175:BW175"/>
    <mergeCell ref="BX175:CE175"/>
    <mergeCell ref="CF175:CM175"/>
    <mergeCell ref="CN175:CU175"/>
    <mergeCell ref="AX173:BB174"/>
    <mergeCell ref="BC173:BI174"/>
    <mergeCell ref="BJ173:BO174"/>
    <mergeCell ref="BP173:BW174"/>
    <mergeCell ref="BX173:CE174"/>
    <mergeCell ref="CF173:CM174"/>
    <mergeCell ref="CN173:CU174"/>
    <mergeCell ref="CN171:CU172"/>
    <mergeCell ref="A173:AW174"/>
    <mergeCell ref="A177:AW177"/>
    <mergeCell ref="AX177:BB177"/>
    <mergeCell ref="BC177:BI177"/>
    <mergeCell ref="BJ177:BO177"/>
    <mergeCell ref="BP177:BW177"/>
    <mergeCell ref="BX177:CE177"/>
    <mergeCell ref="CF177:CM177"/>
    <mergeCell ref="CN177:CU177"/>
    <mergeCell ref="A178:AW178"/>
    <mergeCell ref="AX178:BB178"/>
    <mergeCell ref="BC178:BI178"/>
    <mergeCell ref="BJ178:BO178"/>
    <mergeCell ref="BP178:BW178"/>
    <mergeCell ref="BX178:CE178"/>
    <mergeCell ref="CF178:CM178"/>
    <mergeCell ref="CN178:CU178"/>
    <mergeCell ref="A179:AW179"/>
    <mergeCell ref="AX179:BB179"/>
    <mergeCell ref="BC179:BI179"/>
    <mergeCell ref="BJ179:BO179"/>
    <mergeCell ref="BP179:BW179"/>
    <mergeCell ref="BX179:CE179"/>
    <mergeCell ref="CF179:CM179"/>
    <mergeCell ref="CN179:CU179"/>
    <mergeCell ref="BP185:BW185"/>
    <mergeCell ref="BX185:CE185"/>
    <mergeCell ref="CF185:CM185"/>
    <mergeCell ref="CN185:CU185"/>
    <mergeCell ref="A180:AW180"/>
    <mergeCell ref="AX180:BB180"/>
    <mergeCell ref="BC180:BI180"/>
    <mergeCell ref="BJ180:BO180"/>
    <mergeCell ref="BP180:BW180"/>
    <mergeCell ref="BX180:CE180"/>
    <mergeCell ref="CF180:CM180"/>
    <mergeCell ref="CN180:CU180"/>
    <mergeCell ref="A181:AW181"/>
    <mergeCell ref="AX181:BB181"/>
    <mergeCell ref="BC181:BI181"/>
    <mergeCell ref="BJ181:BO181"/>
    <mergeCell ref="BP181:BW181"/>
    <mergeCell ref="BX181:CE181"/>
    <mergeCell ref="CF181:CM181"/>
    <mergeCell ref="CN181:CU181"/>
    <mergeCell ref="A182:AW182"/>
    <mergeCell ref="AX182:BB182"/>
    <mergeCell ref="BC182:BI182"/>
    <mergeCell ref="BJ182:BO182"/>
    <mergeCell ref="BP182:BW182"/>
    <mergeCell ref="BX182:CE182"/>
    <mergeCell ref="CF182:CM182"/>
    <mergeCell ref="CN182:CU182"/>
    <mergeCell ref="BP187:BW187"/>
    <mergeCell ref="BX187:CE187"/>
    <mergeCell ref="CF187:CM187"/>
    <mergeCell ref="CN187:CU187"/>
    <mergeCell ref="A188:AW188"/>
    <mergeCell ref="AX188:BB188"/>
    <mergeCell ref="BC188:BI188"/>
    <mergeCell ref="BJ188:BO188"/>
    <mergeCell ref="BP188:BW188"/>
    <mergeCell ref="BX188:CE188"/>
    <mergeCell ref="CF188:CM188"/>
    <mergeCell ref="CN188:CU188"/>
    <mergeCell ref="A183:AW183"/>
    <mergeCell ref="AX183:BB183"/>
    <mergeCell ref="BC183:BI183"/>
    <mergeCell ref="BJ183:BO183"/>
    <mergeCell ref="BP183:BW183"/>
    <mergeCell ref="BX183:CE183"/>
    <mergeCell ref="CF183:CM183"/>
    <mergeCell ref="CN183:CU183"/>
    <mergeCell ref="A184:AW184"/>
    <mergeCell ref="AX184:BB184"/>
    <mergeCell ref="BC184:BI184"/>
    <mergeCell ref="BJ184:BO184"/>
    <mergeCell ref="BP184:BW184"/>
    <mergeCell ref="BX184:CE184"/>
    <mergeCell ref="CF184:CM184"/>
    <mergeCell ref="CN184:CU184"/>
    <mergeCell ref="A185:AW185"/>
    <mergeCell ref="AX185:BB185"/>
    <mergeCell ref="BC185:BI185"/>
    <mergeCell ref="BJ185:BO185"/>
    <mergeCell ref="A189:AW189"/>
    <mergeCell ref="AX189:BB189"/>
    <mergeCell ref="BC189:BI189"/>
    <mergeCell ref="BJ189:BO189"/>
    <mergeCell ref="BP189:BW189"/>
    <mergeCell ref="BX189:CE189"/>
    <mergeCell ref="CF189:CM189"/>
    <mergeCell ref="AX82:BB83"/>
    <mergeCell ref="BP190:BW190"/>
    <mergeCell ref="BX190:CE190"/>
    <mergeCell ref="CF190:CM190"/>
    <mergeCell ref="CN190:CU190"/>
    <mergeCell ref="A191:AW191"/>
    <mergeCell ref="AX191:BB191"/>
    <mergeCell ref="BC191:BI191"/>
    <mergeCell ref="BJ191:BO191"/>
    <mergeCell ref="BP191:BW191"/>
    <mergeCell ref="BX191:CE191"/>
    <mergeCell ref="CF191:CM191"/>
    <mergeCell ref="CN191:CU191"/>
    <mergeCell ref="A186:AW186"/>
    <mergeCell ref="AX186:BB186"/>
    <mergeCell ref="BC186:BI186"/>
    <mergeCell ref="BJ186:BO186"/>
    <mergeCell ref="BP186:BW186"/>
    <mergeCell ref="BX186:CE186"/>
    <mergeCell ref="CF186:CM186"/>
    <mergeCell ref="CN186:CU186"/>
    <mergeCell ref="A187:AW187"/>
    <mergeCell ref="AX187:BB187"/>
    <mergeCell ref="BC187:BI187"/>
    <mergeCell ref="BJ187:BO187"/>
    <mergeCell ref="A230:AW230"/>
    <mergeCell ref="AX230:BB230"/>
    <mergeCell ref="BC230:BI230"/>
    <mergeCell ref="BJ230:BO230"/>
    <mergeCell ref="BP230:BW230"/>
    <mergeCell ref="BX230:CE230"/>
    <mergeCell ref="CF230:CM230"/>
    <mergeCell ref="CN230:CU230"/>
    <mergeCell ref="A192:AW192"/>
    <mergeCell ref="AX192:BB192"/>
    <mergeCell ref="BC192:BI192"/>
    <mergeCell ref="BP193:BW193"/>
    <mergeCell ref="BX193:CE193"/>
    <mergeCell ref="CF193:CM193"/>
    <mergeCell ref="CN193:CU193"/>
    <mergeCell ref="A213:AW213"/>
    <mergeCell ref="AX213:BB213"/>
    <mergeCell ref="BC213:BI213"/>
    <mergeCell ref="BJ213:BO213"/>
    <mergeCell ref="BP213:BW213"/>
    <mergeCell ref="BX213:CE213"/>
    <mergeCell ref="CF213:CM213"/>
    <mergeCell ref="CN213:CU213"/>
    <mergeCell ref="A224:AW224"/>
    <mergeCell ref="AX224:BB224"/>
    <mergeCell ref="BC224:BI224"/>
    <mergeCell ref="BJ224:BO224"/>
    <mergeCell ref="BP224:BW224"/>
    <mergeCell ref="BX224:CE224"/>
    <mergeCell ref="CF224:CM224"/>
    <mergeCell ref="CN224:CU224"/>
    <mergeCell ref="BJ192:BO192"/>
    <mergeCell ref="BC82:BI83"/>
    <mergeCell ref="BJ82:BO83"/>
    <mergeCell ref="AX87:BB88"/>
    <mergeCell ref="BC87:BI88"/>
    <mergeCell ref="BJ87:BO88"/>
    <mergeCell ref="BP87:BW88"/>
    <mergeCell ref="BX87:CE88"/>
    <mergeCell ref="CF87:CM88"/>
    <mergeCell ref="CN87:CU88"/>
    <mergeCell ref="BP85:BW86"/>
    <mergeCell ref="BX85:CE86"/>
    <mergeCell ref="CF85:CM86"/>
    <mergeCell ref="CN85:CU86"/>
    <mergeCell ref="AX85:BB86"/>
    <mergeCell ref="BC85:BI86"/>
    <mergeCell ref="BJ85:BO86"/>
    <mergeCell ref="BX116:CE117"/>
    <mergeCell ref="CF116:CM117"/>
    <mergeCell ref="CN116:CU117"/>
    <mergeCell ref="BP82:BW83"/>
    <mergeCell ref="AX119:BB120"/>
    <mergeCell ref="BC119:BI120"/>
    <mergeCell ref="BJ119:BO120"/>
    <mergeCell ref="BP119:BW120"/>
    <mergeCell ref="BX119:CE120"/>
    <mergeCell ref="CF119:CM120"/>
    <mergeCell ref="CN119:CU120"/>
    <mergeCell ref="A121:AW122"/>
    <mergeCell ref="AX121:BB122"/>
    <mergeCell ref="BC121:BI122"/>
    <mergeCell ref="BJ121:BO122"/>
    <mergeCell ref="BP121:BW122"/>
    <mergeCell ref="BX121:CE122"/>
    <mergeCell ref="CF121:CM122"/>
    <mergeCell ref="CN121:CU122"/>
    <mergeCell ref="CN225:CU226"/>
    <mergeCell ref="A226:AW226"/>
    <mergeCell ref="A225:AW225"/>
    <mergeCell ref="AX225:BB226"/>
    <mergeCell ref="BC225:BI226"/>
    <mergeCell ref="BJ225:BO226"/>
    <mergeCell ref="BP225:BW226"/>
    <mergeCell ref="BX225:CE226"/>
    <mergeCell ref="CF225:CM226"/>
    <mergeCell ref="CF166:CM167"/>
    <mergeCell ref="CN166:CU167"/>
    <mergeCell ref="AX171:BB172"/>
    <mergeCell ref="BC171:BI172"/>
    <mergeCell ref="BJ171:BO172"/>
    <mergeCell ref="BP171:BW172"/>
    <mergeCell ref="BX171:CE172"/>
    <mergeCell ref="CF171:CM172"/>
    <mergeCell ref="BP192:BW192"/>
    <mergeCell ref="BX192:CE192"/>
    <mergeCell ref="CF192:CM192"/>
    <mergeCell ref="CN192:CU192"/>
    <mergeCell ref="BX243:CE243"/>
    <mergeCell ref="CF243:CM243"/>
    <mergeCell ref="CN243:CU243"/>
    <mergeCell ref="AX244:BB244"/>
    <mergeCell ref="BC244:BI244"/>
    <mergeCell ref="BJ244:BO244"/>
    <mergeCell ref="BP244:BW244"/>
    <mergeCell ref="A231:AW231"/>
    <mergeCell ref="AX231:BB231"/>
    <mergeCell ref="BC231:BI231"/>
    <mergeCell ref="BJ231:BO231"/>
    <mergeCell ref="BP231:BW231"/>
    <mergeCell ref="BX231:CE231"/>
    <mergeCell ref="CF231:CM231"/>
    <mergeCell ref="CN231:CU231"/>
    <mergeCell ref="AX232:BB233"/>
    <mergeCell ref="BC232:BI233"/>
    <mergeCell ref="BJ232:BO233"/>
    <mergeCell ref="BP232:BW233"/>
    <mergeCell ref="BX232:CE233"/>
    <mergeCell ref="CF232:CM233"/>
    <mergeCell ref="CN232:CU233"/>
    <mergeCell ref="A238:AW238"/>
    <mergeCell ref="A239:AW239"/>
    <mergeCell ref="A234:AW234"/>
    <mergeCell ref="AX234:BB234"/>
    <mergeCell ref="BC234:BI234"/>
    <mergeCell ref="BJ234:BO234"/>
    <mergeCell ref="BP234:BW234"/>
    <mergeCell ref="BX234:CE234"/>
    <mergeCell ref="CF234:CM234"/>
    <mergeCell ref="CN234:CU234"/>
    <mergeCell ref="A244:AW244"/>
    <mergeCell ref="BX244:CE244"/>
    <mergeCell ref="CF244:CM244"/>
    <mergeCell ref="CN244:CU244"/>
    <mergeCell ref="A243:AW243"/>
    <mergeCell ref="A235:AW235"/>
    <mergeCell ref="AX235:BB235"/>
    <mergeCell ref="BC235:BI235"/>
    <mergeCell ref="BJ235:BO235"/>
    <mergeCell ref="BP235:BW235"/>
    <mergeCell ref="BX235:CE235"/>
    <mergeCell ref="CF235:CM235"/>
    <mergeCell ref="CN235:CU235"/>
    <mergeCell ref="A236:AW237"/>
    <mergeCell ref="AX236:BB237"/>
    <mergeCell ref="BC236:BI237"/>
    <mergeCell ref="BJ236:BO237"/>
    <mergeCell ref="BP236:BW237"/>
    <mergeCell ref="BX236:CE237"/>
    <mergeCell ref="CF266:CM266"/>
    <mergeCell ref="CF240:CM241"/>
    <mergeCell ref="CN240:CU241"/>
    <mergeCell ref="A253:AW253"/>
    <mergeCell ref="AX253:BB253"/>
    <mergeCell ref="BC253:BI253"/>
    <mergeCell ref="BJ253:BO253"/>
    <mergeCell ref="BP253:BW253"/>
    <mergeCell ref="BX253:CE253"/>
    <mergeCell ref="CF253:CM253"/>
    <mergeCell ref="CN253:CU253"/>
    <mergeCell ref="A254:AW254"/>
    <mergeCell ref="AX254:BB254"/>
    <mergeCell ref="BC254:BI254"/>
    <mergeCell ref="BJ254:BO254"/>
    <mergeCell ref="AX242:BB242"/>
    <mergeCell ref="BC242:BI242"/>
    <mergeCell ref="BJ242:BO242"/>
    <mergeCell ref="BP242:BW242"/>
    <mergeCell ref="BX242:CE242"/>
    <mergeCell ref="CF242:CM242"/>
    <mergeCell ref="CN242:CU242"/>
    <mergeCell ref="AX243:BB243"/>
    <mergeCell ref="BC243:BI243"/>
    <mergeCell ref="BJ243:BO243"/>
    <mergeCell ref="BP243:BW243"/>
    <mergeCell ref="BJ240:BO241"/>
    <mergeCell ref="BP240:BW241"/>
    <mergeCell ref="BX240:CE241"/>
    <mergeCell ref="A242:AW242"/>
    <mergeCell ref="CN266:CU266"/>
    <mergeCell ref="BC258:BI258"/>
    <mergeCell ref="A277:AW277"/>
    <mergeCell ref="A273:AW273"/>
    <mergeCell ref="AX273:BB273"/>
    <mergeCell ref="BC273:BI273"/>
    <mergeCell ref="BJ273:BO273"/>
    <mergeCell ref="BP273:BW273"/>
    <mergeCell ref="BX273:CE273"/>
    <mergeCell ref="CF273:CM273"/>
    <mergeCell ref="CN273:CU273"/>
    <mergeCell ref="AX274:BB274"/>
    <mergeCell ref="BC274:BI274"/>
    <mergeCell ref="BJ274:BO274"/>
    <mergeCell ref="BP274:BW274"/>
    <mergeCell ref="BX274:CE274"/>
    <mergeCell ref="CF274:CM274"/>
    <mergeCell ref="CN274:CU274"/>
    <mergeCell ref="A275:AW275"/>
    <mergeCell ref="AX275:BB275"/>
    <mergeCell ref="BC275:BI275"/>
    <mergeCell ref="BJ275:BO275"/>
    <mergeCell ref="BP275:BW275"/>
    <mergeCell ref="BX275:CE275"/>
    <mergeCell ref="CF275:CM275"/>
    <mergeCell ref="CN275:CU275"/>
    <mergeCell ref="AX277:BB277"/>
    <mergeCell ref="BC277:BI277"/>
    <mergeCell ref="BJ277:BO277"/>
    <mergeCell ref="BP277:BW277"/>
    <mergeCell ref="BX277:CE277"/>
    <mergeCell ref="CF277:CM277"/>
    <mergeCell ref="CN277:CU277"/>
    <mergeCell ref="A274:AW274"/>
    <mergeCell ref="A270:AW270"/>
    <mergeCell ref="AX270:BB270"/>
    <mergeCell ref="BC270:BI270"/>
    <mergeCell ref="BJ270:BO270"/>
    <mergeCell ref="BP270:BW270"/>
    <mergeCell ref="BX270:CE270"/>
    <mergeCell ref="CF270:CM270"/>
    <mergeCell ref="CN270:CU270"/>
    <mergeCell ref="A271:AW271"/>
    <mergeCell ref="A232:AW233"/>
    <mergeCell ref="A255:AW256"/>
    <mergeCell ref="AX238:BB238"/>
    <mergeCell ref="BC238:BI238"/>
    <mergeCell ref="BJ238:BO238"/>
    <mergeCell ref="BP238:BW238"/>
    <mergeCell ref="BX238:CE238"/>
    <mergeCell ref="CF238:CM238"/>
    <mergeCell ref="CN238:CU238"/>
    <mergeCell ref="AX239:BB239"/>
    <mergeCell ref="BC239:BI239"/>
    <mergeCell ref="BJ239:BO239"/>
    <mergeCell ref="BP239:BW239"/>
    <mergeCell ref="BX239:CE239"/>
    <mergeCell ref="CF239:CM239"/>
    <mergeCell ref="CN239:CU239"/>
    <mergeCell ref="A240:AW241"/>
    <mergeCell ref="AX240:BB241"/>
    <mergeCell ref="BC240:BI241"/>
    <mergeCell ref="A269:AW269"/>
    <mergeCell ref="BP266:BW266"/>
    <mergeCell ref="BX266:CE266"/>
    <mergeCell ref="AX269:BB269"/>
    <mergeCell ref="BC269:BI269"/>
    <mergeCell ref="BJ269:BO269"/>
    <mergeCell ref="BP269:BW269"/>
    <mergeCell ref="BX269:CE269"/>
    <mergeCell ref="CF269:CM269"/>
    <mergeCell ref="CN269:CU269"/>
    <mergeCell ref="BP254:BW254"/>
    <mergeCell ref="BX254:CE254"/>
    <mergeCell ref="CF254:CM254"/>
    <mergeCell ref="CN254:CU254"/>
    <mergeCell ref="A267:AW267"/>
    <mergeCell ref="AX267:BB267"/>
    <mergeCell ref="BC267:BI267"/>
    <mergeCell ref="BJ267:BO267"/>
    <mergeCell ref="BP267:BW267"/>
    <mergeCell ref="BX267:CE267"/>
    <mergeCell ref="CF267:CM267"/>
    <mergeCell ref="CN267:CU267"/>
    <mergeCell ref="A268:AW268"/>
    <mergeCell ref="AX268:BB268"/>
    <mergeCell ref="BC268:BI268"/>
    <mergeCell ref="BJ268:BO268"/>
    <mergeCell ref="BP268:BW268"/>
    <mergeCell ref="BX268:CE268"/>
    <mergeCell ref="CF268:CM268"/>
    <mergeCell ref="CN268:CU268"/>
    <mergeCell ref="A266:AW266"/>
    <mergeCell ref="AX266:BB266"/>
    <mergeCell ref="BC266:BI266"/>
    <mergeCell ref="BJ266:BO266"/>
    <mergeCell ref="A258:AW258"/>
    <mergeCell ref="AX258:BB258"/>
    <mergeCell ref="AX271:BB271"/>
    <mergeCell ref="BC271:BI271"/>
    <mergeCell ref="BJ271:BO271"/>
    <mergeCell ref="BP271:BW271"/>
    <mergeCell ref="BX271:CE271"/>
    <mergeCell ref="CF271:CM271"/>
    <mergeCell ref="CN271:CU271"/>
    <mergeCell ref="AX276:BB276"/>
    <mergeCell ref="BC276:BI276"/>
    <mergeCell ref="BJ276:BO276"/>
    <mergeCell ref="BP276:BW276"/>
    <mergeCell ref="BX276:CE276"/>
    <mergeCell ref="CF276:CM276"/>
    <mergeCell ref="CN276:CU276"/>
    <mergeCell ref="A272:AW272"/>
    <mergeCell ref="AX272:BB272"/>
    <mergeCell ref="BC272:BI272"/>
    <mergeCell ref="BJ272:BO272"/>
    <mergeCell ref="BP272:BW272"/>
    <mergeCell ref="BX272:CE272"/>
    <mergeCell ref="CF272:CM272"/>
    <mergeCell ref="CN272:CU272"/>
    <mergeCell ref="A276:AW276"/>
    <mergeCell ref="BJ258:BO258"/>
    <mergeCell ref="BP258:BW258"/>
    <mergeCell ref="BX258:CE258"/>
    <mergeCell ref="CF258:CM258"/>
    <mergeCell ref="CN258:CU258"/>
    <mergeCell ref="A259:AW259"/>
    <mergeCell ref="AX259:BB259"/>
    <mergeCell ref="A278:AW278"/>
    <mergeCell ref="AX278:BB278"/>
    <mergeCell ref="BC278:BI278"/>
    <mergeCell ref="BJ278:BO278"/>
    <mergeCell ref="BP278:BW278"/>
    <mergeCell ref="BX278:CE278"/>
    <mergeCell ref="CF278:CM278"/>
    <mergeCell ref="CN278:CU278"/>
    <mergeCell ref="A279:AW279"/>
    <mergeCell ref="AX279:BB279"/>
    <mergeCell ref="BC279:BI279"/>
    <mergeCell ref="BJ279:BO279"/>
    <mergeCell ref="BP279:BW279"/>
    <mergeCell ref="BX279:CE279"/>
    <mergeCell ref="CF279:CM279"/>
    <mergeCell ref="CN279:CU279"/>
    <mergeCell ref="BC259:BI259"/>
    <mergeCell ref="BJ259:BO259"/>
    <mergeCell ref="BP259:BW259"/>
    <mergeCell ref="BX259:CE259"/>
    <mergeCell ref="CF259:CM259"/>
    <mergeCell ref="CN259:CU259"/>
    <mergeCell ref="A260:AW260"/>
    <mergeCell ref="AX260:BB260"/>
    <mergeCell ref="BC260:BI260"/>
    <mergeCell ref="A280:AW280"/>
    <mergeCell ref="AX280:BB280"/>
    <mergeCell ref="BC280:BI280"/>
    <mergeCell ref="BJ280:BO280"/>
    <mergeCell ref="BP280:BW280"/>
    <mergeCell ref="BX280:CE280"/>
    <mergeCell ref="CF280:CM280"/>
    <mergeCell ref="CN280:CU280"/>
    <mergeCell ref="A142:AW142"/>
    <mergeCell ref="AX142:BB142"/>
    <mergeCell ref="BC142:BI142"/>
    <mergeCell ref="BJ142:BO142"/>
    <mergeCell ref="BP142:BW142"/>
    <mergeCell ref="BX142:CE142"/>
    <mergeCell ref="CF142:CM142"/>
    <mergeCell ref="CN142:CU142"/>
    <mergeCell ref="A143:AW143"/>
    <mergeCell ref="AX143:BB144"/>
    <mergeCell ref="BC143:BI144"/>
    <mergeCell ref="BJ143:BO144"/>
    <mergeCell ref="BP143:BW144"/>
    <mergeCell ref="BX143:CE144"/>
    <mergeCell ref="CF143:CM144"/>
    <mergeCell ref="CN143:CU144"/>
    <mergeCell ref="A144:AW144"/>
    <mergeCell ref="A145:AW145"/>
    <mergeCell ref="AX145:BB145"/>
    <mergeCell ref="BC145:BI145"/>
    <mergeCell ref="BJ145:BO145"/>
    <mergeCell ref="BP145:BW145"/>
    <mergeCell ref="BX145:CE145"/>
    <mergeCell ref="CF145:CM145"/>
    <mergeCell ref="CN145:CU145"/>
    <mergeCell ref="A146:AW146"/>
    <mergeCell ref="AX146:BB146"/>
    <mergeCell ref="BC146:BI146"/>
    <mergeCell ref="BJ146:BO146"/>
    <mergeCell ref="BP146:BW146"/>
    <mergeCell ref="BX146:CE146"/>
    <mergeCell ref="CF146:CM146"/>
    <mergeCell ref="CN146:CU146"/>
    <mergeCell ref="A147:AW147"/>
    <mergeCell ref="AX147:BB147"/>
    <mergeCell ref="BC147:BI147"/>
    <mergeCell ref="BJ147:BO147"/>
    <mergeCell ref="BP147:BW147"/>
    <mergeCell ref="BX147:CE147"/>
    <mergeCell ref="CF147:CM147"/>
    <mergeCell ref="CN147:CU147"/>
    <mergeCell ref="A152:AW152"/>
    <mergeCell ref="AX152:BB152"/>
    <mergeCell ref="BC152:BI152"/>
    <mergeCell ref="BJ152:BO152"/>
    <mergeCell ref="BP152:BW152"/>
    <mergeCell ref="BX152:CE152"/>
    <mergeCell ref="CF152:CM152"/>
    <mergeCell ref="CN152:CU152"/>
    <mergeCell ref="A148:AW148"/>
    <mergeCell ref="AX148:BB149"/>
    <mergeCell ref="BC148:BI149"/>
    <mergeCell ref="BJ148:BO149"/>
    <mergeCell ref="BP148:BW149"/>
    <mergeCell ref="BX148:CE149"/>
    <mergeCell ref="CF148:CM149"/>
    <mergeCell ref="CN148:CU149"/>
    <mergeCell ref="A149:AW149"/>
    <mergeCell ref="A150:AW150"/>
    <mergeCell ref="AX150:BB151"/>
    <mergeCell ref="BC150:BI151"/>
    <mergeCell ref="BJ150:BO151"/>
    <mergeCell ref="BP150:BW151"/>
    <mergeCell ref="BX150:CE151"/>
    <mergeCell ref="CF150:CM151"/>
    <mergeCell ref="CN150:CU151"/>
    <mergeCell ref="A151:AW151"/>
    <mergeCell ref="A155:AW155"/>
    <mergeCell ref="AX155:BB155"/>
    <mergeCell ref="BC155:BI155"/>
    <mergeCell ref="BJ155:BO155"/>
    <mergeCell ref="BP155:BW155"/>
    <mergeCell ref="BX155:CE155"/>
    <mergeCell ref="CF155:CM155"/>
    <mergeCell ref="CN155:CU155"/>
    <mergeCell ref="A154:AW154"/>
    <mergeCell ref="AX154:BB154"/>
    <mergeCell ref="BC154:BI154"/>
    <mergeCell ref="BJ154:BO154"/>
    <mergeCell ref="BP154:BW154"/>
    <mergeCell ref="BX154:CE154"/>
    <mergeCell ref="CF154:CM154"/>
    <mergeCell ref="CN154:CU154"/>
    <mergeCell ref="A153:AW153"/>
    <mergeCell ref="AX153:BB153"/>
    <mergeCell ref="BC153:BI153"/>
    <mergeCell ref="BJ153:BO153"/>
    <mergeCell ref="BP153:BW153"/>
    <mergeCell ref="BX153:CE153"/>
    <mergeCell ref="CF153:CM153"/>
    <mergeCell ref="CN153:CU153"/>
    <mergeCell ref="A194:AW194"/>
    <mergeCell ref="AX194:BB194"/>
    <mergeCell ref="BC194:BI194"/>
    <mergeCell ref="BJ194:BO194"/>
    <mergeCell ref="BP194:BW194"/>
    <mergeCell ref="BX194:CE194"/>
    <mergeCell ref="CF194:CM194"/>
    <mergeCell ref="A157:AW157"/>
    <mergeCell ref="AX157:BB157"/>
    <mergeCell ref="BC157:BI157"/>
    <mergeCell ref="BJ157:BO157"/>
    <mergeCell ref="BP157:BW157"/>
    <mergeCell ref="BX157:CE157"/>
    <mergeCell ref="CF157:CM157"/>
    <mergeCell ref="CN157:CU157"/>
    <mergeCell ref="A156:AW156"/>
    <mergeCell ref="AX156:BB156"/>
    <mergeCell ref="BC156:BI156"/>
    <mergeCell ref="BJ156:BO156"/>
    <mergeCell ref="BP156:BW156"/>
    <mergeCell ref="BX156:CE156"/>
    <mergeCell ref="CF156:CM156"/>
    <mergeCell ref="CN156:CU156"/>
    <mergeCell ref="A193:AW193"/>
    <mergeCell ref="AX193:BB193"/>
    <mergeCell ref="BC193:BI193"/>
    <mergeCell ref="BJ193:BO193"/>
    <mergeCell ref="CN189:CU189"/>
    <mergeCell ref="A190:AW190"/>
    <mergeCell ref="AX190:BB190"/>
    <mergeCell ref="BC190:BI190"/>
    <mergeCell ref="BJ190:BO190"/>
    <mergeCell ref="A195:AW195"/>
    <mergeCell ref="AX195:BB195"/>
    <mergeCell ref="BC195:BI195"/>
    <mergeCell ref="BJ195:BO195"/>
    <mergeCell ref="BP195:BW195"/>
    <mergeCell ref="BX195:CE195"/>
    <mergeCell ref="CF195:CM195"/>
    <mergeCell ref="CN195:CU195"/>
    <mergeCell ref="A196:AW196"/>
    <mergeCell ref="AX196:BB197"/>
    <mergeCell ref="BC196:BI197"/>
    <mergeCell ref="BJ196:BO197"/>
    <mergeCell ref="BP196:BW197"/>
    <mergeCell ref="BX196:CE197"/>
    <mergeCell ref="CF196:CM197"/>
    <mergeCell ref="CN196:CU197"/>
    <mergeCell ref="A197:AW197"/>
    <mergeCell ref="CN203:CU204"/>
    <mergeCell ref="A204:AW204"/>
    <mergeCell ref="BX198:CE198"/>
    <mergeCell ref="CF198:CM198"/>
    <mergeCell ref="CN198:CU198"/>
    <mergeCell ref="A199:AW199"/>
    <mergeCell ref="AX199:BB199"/>
    <mergeCell ref="BC199:BI199"/>
    <mergeCell ref="BJ199:BO199"/>
    <mergeCell ref="BP199:BW199"/>
    <mergeCell ref="BX199:CE199"/>
    <mergeCell ref="CF199:CM199"/>
    <mergeCell ref="CN199:CU199"/>
    <mergeCell ref="A200:AW200"/>
    <mergeCell ref="AX200:BB200"/>
    <mergeCell ref="BC200:BI200"/>
    <mergeCell ref="BJ200:BO200"/>
    <mergeCell ref="BP200:BW200"/>
    <mergeCell ref="BX200:CE200"/>
    <mergeCell ref="CF200:CM200"/>
    <mergeCell ref="CN200:CU200"/>
    <mergeCell ref="A198:AW198"/>
    <mergeCell ref="AX198:BB198"/>
    <mergeCell ref="BC198:BI198"/>
    <mergeCell ref="BJ198:BO198"/>
    <mergeCell ref="BP198:BW198"/>
    <mergeCell ref="CN206:CU206"/>
    <mergeCell ref="A210:AW210"/>
    <mergeCell ref="AX210:BB210"/>
    <mergeCell ref="BC210:BI210"/>
    <mergeCell ref="BJ210:BO210"/>
    <mergeCell ref="BP210:BW210"/>
    <mergeCell ref="CN210:CU210"/>
    <mergeCell ref="A211:AW211"/>
    <mergeCell ref="AX211:BB212"/>
    <mergeCell ref="BC211:BI212"/>
    <mergeCell ref="BJ211:BO212"/>
    <mergeCell ref="BP211:BW212"/>
    <mergeCell ref="BX211:CE212"/>
    <mergeCell ref="CF211:CM212"/>
    <mergeCell ref="CN211:CU212"/>
    <mergeCell ref="A212:AW212"/>
    <mergeCell ref="A201:AW201"/>
    <mergeCell ref="AX201:BB202"/>
    <mergeCell ref="BC201:BI202"/>
    <mergeCell ref="BJ201:BO202"/>
    <mergeCell ref="BP201:BW202"/>
    <mergeCell ref="BX201:CE202"/>
    <mergeCell ref="CF201:CM202"/>
    <mergeCell ref="CN201:CU202"/>
    <mergeCell ref="A202:AW202"/>
    <mergeCell ref="A203:AW203"/>
    <mergeCell ref="AX203:BB204"/>
    <mergeCell ref="BC203:BI204"/>
    <mergeCell ref="BJ203:BO204"/>
    <mergeCell ref="BP203:BW204"/>
    <mergeCell ref="BX203:CE204"/>
    <mergeCell ref="CF203:CM204"/>
    <mergeCell ref="A208:AW208"/>
    <mergeCell ref="AX208:BB208"/>
    <mergeCell ref="BC208:BI208"/>
    <mergeCell ref="BJ208:BO208"/>
    <mergeCell ref="BP208:BW208"/>
    <mergeCell ref="BX208:CE208"/>
    <mergeCell ref="CF208:CM208"/>
    <mergeCell ref="CN208:CU208"/>
    <mergeCell ref="A207:AW207"/>
    <mergeCell ref="AX207:BB207"/>
    <mergeCell ref="BC207:BI207"/>
    <mergeCell ref="BJ207:BO207"/>
    <mergeCell ref="BP207:BW207"/>
    <mergeCell ref="BX207:CE207"/>
    <mergeCell ref="CF207:CM207"/>
    <mergeCell ref="CN207:CU207"/>
    <mergeCell ref="CN194:CU194"/>
    <mergeCell ref="A205:AW205"/>
    <mergeCell ref="AX205:BB205"/>
    <mergeCell ref="BC205:BI205"/>
    <mergeCell ref="BJ205:BO205"/>
    <mergeCell ref="BP205:BW205"/>
    <mergeCell ref="BX205:CE205"/>
    <mergeCell ref="CF205:CM205"/>
    <mergeCell ref="CN205:CU205"/>
    <mergeCell ref="A206:AW206"/>
    <mergeCell ref="AX206:BB206"/>
    <mergeCell ref="BC206:BI206"/>
    <mergeCell ref="BJ206:BO206"/>
    <mergeCell ref="BP206:BW206"/>
    <mergeCell ref="BX206:CE206"/>
    <mergeCell ref="CF206:CM206"/>
    <mergeCell ref="A214:AW214"/>
    <mergeCell ref="AX214:BB214"/>
    <mergeCell ref="BC214:BI214"/>
    <mergeCell ref="BJ214:BO214"/>
    <mergeCell ref="BP214:BW214"/>
    <mergeCell ref="BX214:CE214"/>
    <mergeCell ref="CF214:CM214"/>
    <mergeCell ref="CN214:CU214"/>
    <mergeCell ref="A209:AW209"/>
    <mergeCell ref="AX209:BB209"/>
    <mergeCell ref="BC209:BI209"/>
    <mergeCell ref="BJ209:BO209"/>
    <mergeCell ref="BP209:BW209"/>
    <mergeCell ref="BX209:CE209"/>
    <mergeCell ref="CF209:CM209"/>
    <mergeCell ref="CN209:CU209"/>
    <mergeCell ref="BX210:CE210"/>
    <mergeCell ref="CF210:CM210"/>
    <mergeCell ref="CN220:CU221"/>
    <mergeCell ref="A221:AW221"/>
    <mergeCell ref="A215:AW215"/>
    <mergeCell ref="A216:AW216"/>
    <mergeCell ref="A217:AW217"/>
    <mergeCell ref="AX217:BB217"/>
    <mergeCell ref="BC217:BI217"/>
    <mergeCell ref="BJ217:BO217"/>
    <mergeCell ref="BP217:BW217"/>
    <mergeCell ref="BX217:CE217"/>
    <mergeCell ref="CF217:CM217"/>
    <mergeCell ref="CN217:CU217"/>
    <mergeCell ref="AX215:BB216"/>
    <mergeCell ref="BC215:BI216"/>
    <mergeCell ref="BJ215:BO216"/>
    <mergeCell ref="BP215:BW216"/>
    <mergeCell ref="BX215:CE216"/>
    <mergeCell ref="CF215:CM216"/>
    <mergeCell ref="CN215:CU216"/>
    <mergeCell ref="A222:AW222"/>
    <mergeCell ref="AX222:BB223"/>
    <mergeCell ref="BC222:BI223"/>
    <mergeCell ref="BJ222:BO223"/>
    <mergeCell ref="BP222:BW223"/>
    <mergeCell ref="BX222:CE223"/>
    <mergeCell ref="CF222:CM223"/>
    <mergeCell ref="CN222:CU223"/>
    <mergeCell ref="A223:AW223"/>
    <mergeCell ref="A218:AW218"/>
    <mergeCell ref="AX218:BB218"/>
    <mergeCell ref="BC218:BI218"/>
    <mergeCell ref="BJ218:BO218"/>
    <mergeCell ref="BP218:BW218"/>
    <mergeCell ref="BX218:CE218"/>
    <mergeCell ref="CF218:CM218"/>
    <mergeCell ref="CN218:CU218"/>
    <mergeCell ref="A219:AW219"/>
    <mergeCell ref="AX219:BB219"/>
    <mergeCell ref="BC219:BI219"/>
    <mergeCell ref="BJ219:BO219"/>
    <mergeCell ref="BP219:BW219"/>
    <mergeCell ref="BX219:CE219"/>
    <mergeCell ref="CF219:CM219"/>
    <mergeCell ref="CN219:CU219"/>
    <mergeCell ref="A220:AW220"/>
    <mergeCell ref="AX220:BB221"/>
    <mergeCell ref="BC220:BI221"/>
    <mergeCell ref="BJ220:BO221"/>
    <mergeCell ref="BP220:BW221"/>
    <mergeCell ref="BX220:CE221"/>
    <mergeCell ref="CF220:CM221"/>
    <mergeCell ref="A245:AW245"/>
    <mergeCell ref="AX245:BB245"/>
    <mergeCell ref="BC245:BI245"/>
    <mergeCell ref="BJ245:BO245"/>
    <mergeCell ref="BP245:BW245"/>
    <mergeCell ref="BX245:CE245"/>
    <mergeCell ref="CF245:CM245"/>
    <mergeCell ref="CN245:CU245"/>
    <mergeCell ref="A229:AW229"/>
    <mergeCell ref="AX229:BB229"/>
    <mergeCell ref="BC229:BI229"/>
    <mergeCell ref="BJ229:BO229"/>
    <mergeCell ref="BP229:BW229"/>
    <mergeCell ref="BX229:CE229"/>
    <mergeCell ref="CF229:CM229"/>
    <mergeCell ref="CN229:CU229"/>
    <mergeCell ref="A227:AW227"/>
    <mergeCell ref="AX227:BB227"/>
    <mergeCell ref="BC227:BI227"/>
    <mergeCell ref="BJ227:BO227"/>
    <mergeCell ref="BP227:BW227"/>
    <mergeCell ref="BX227:CE227"/>
    <mergeCell ref="CF227:CM227"/>
    <mergeCell ref="CN227:CU227"/>
    <mergeCell ref="A228:AW228"/>
    <mergeCell ref="AX228:BB228"/>
    <mergeCell ref="BC228:BI228"/>
    <mergeCell ref="BJ228:BO228"/>
    <mergeCell ref="BP228:BW228"/>
    <mergeCell ref="BX228:CE228"/>
    <mergeCell ref="CF228:CM228"/>
    <mergeCell ref="CN228:CU228"/>
    <mergeCell ref="A246:AW246"/>
    <mergeCell ref="AX246:BB246"/>
    <mergeCell ref="BC246:BI246"/>
    <mergeCell ref="BJ246:BO246"/>
    <mergeCell ref="BP246:BW246"/>
    <mergeCell ref="BX246:CE246"/>
    <mergeCell ref="CF246:CM246"/>
    <mergeCell ref="CN246:CU246"/>
    <mergeCell ref="A247:AW248"/>
    <mergeCell ref="AX247:BB248"/>
    <mergeCell ref="BC247:BI248"/>
    <mergeCell ref="BJ247:BO248"/>
    <mergeCell ref="BP247:BW248"/>
    <mergeCell ref="BX247:CE248"/>
    <mergeCell ref="CF247:CM248"/>
    <mergeCell ref="CN247:CU248"/>
    <mergeCell ref="A249:AW249"/>
    <mergeCell ref="AX249:BB249"/>
    <mergeCell ref="BC249:BI249"/>
    <mergeCell ref="BJ249:BO249"/>
    <mergeCell ref="BP249:BW249"/>
    <mergeCell ref="BX249:CE249"/>
    <mergeCell ref="CF249:CM249"/>
    <mergeCell ref="CN249:CU249"/>
    <mergeCell ref="A250:AW250"/>
    <mergeCell ref="AX250:BB250"/>
    <mergeCell ref="BC250:BI250"/>
    <mergeCell ref="BJ250:BO250"/>
    <mergeCell ref="BP250:BW250"/>
    <mergeCell ref="BX250:CE250"/>
    <mergeCell ref="CF250:CM250"/>
    <mergeCell ref="CN250:CU250"/>
    <mergeCell ref="A251:AW252"/>
    <mergeCell ref="AX251:BB252"/>
    <mergeCell ref="BC251:BI252"/>
    <mergeCell ref="BJ251:BO252"/>
    <mergeCell ref="BP251:BW252"/>
    <mergeCell ref="BX251:CE252"/>
    <mergeCell ref="CF251:CM252"/>
    <mergeCell ref="CN251:CU252"/>
    <mergeCell ref="A257:AW257"/>
    <mergeCell ref="AX257:BB257"/>
    <mergeCell ref="BC257:BI257"/>
    <mergeCell ref="BJ257:BO257"/>
    <mergeCell ref="BP257:BW257"/>
    <mergeCell ref="BX257:CE257"/>
    <mergeCell ref="CF257:CM257"/>
    <mergeCell ref="CN257:CU257"/>
    <mergeCell ref="BJ255:BO256"/>
    <mergeCell ref="BP255:BW256"/>
    <mergeCell ref="BX255:CE256"/>
    <mergeCell ref="CF255:CM256"/>
    <mergeCell ref="CN255:CU256"/>
    <mergeCell ref="AX255:BB256"/>
    <mergeCell ref="BC255:BI256"/>
    <mergeCell ref="BJ260:BO260"/>
    <mergeCell ref="BP260:BW260"/>
    <mergeCell ref="BX260:CE260"/>
    <mergeCell ref="CF260:CM260"/>
    <mergeCell ref="CN260:CU260"/>
    <mergeCell ref="A261:AW261"/>
    <mergeCell ref="AX261:BB261"/>
    <mergeCell ref="BC261:BI261"/>
    <mergeCell ref="BJ261:BO261"/>
    <mergeCell ref="BP261:BW261"/>
    <mergeCell ref="BX261:CE261"/>
    <mergeCell ref="CF261:CM261"/>
    <mergeCell ref="CN261:CU261"/>
    <mergeCell ref="A262:AW262"/>
    <mergeCell ref="AX262:BB262"/>
    <mergeCell ref="BC262:BI262"/>
    <mergeCell ref="BJ262:BO262"/>
    <mergeCell ref="BP262:BW262"/>
    <mergeCell ref="BX262:CE262"/>
    <mergeCell ref="CF262:CM262"/>
    <mergeCell ref="CN262:CU262"/>
    <mergeCell ref="A263:AW263"/>
    <mergeCell ref="AX263:BB263"/>
    <mergeCell ref="BC263:BI263"/>
    <mergeCell ref="BJ263:BO263"/>
    <mergeCell ref="BP263:BW263"/>
    <mergeCell ref="BX263:CE263"/>
    <mergeCell ref="CF263:CM263"/>
    <mergeCell ref="CN263:CU263"/>
    <mergeCell ref="A264:AW264"/>
    <mergeCell ref="AX264:BB264"/>
    <mergeCell ref="BC264:BI264"/>
    <mergeCell ref="BJ264:BO264"/>
    <mergeCell ref="BP264:BW264"/>
    <mergeCell ref="BX264:CE264"/>
    <mergeCell ref="CF264:CM264"/>
    <mergeCell ref="CN264:CU264"/>
    <mergeCell ref="A265:AW265"/>
    <mergeCell ref="AX265:BB265"/>
    <mergeCell ref="BC265:BI265"/>
    <mergeCell ref="BJ265:BO265"/>
    <mergeCell ref="BP265:BW265"/>
    <mergeCell ref="BX265:CE265"/>
    <mergeCell ref="CF265:CM265"/>
    <mergeCell ref="CN265:CU265"/>
    <mergeCell ref="A283:AW283"/>
    <mergeCell ref="AX283:BB283"/>
    <mergeCell ref="BC283:BI283"/>
    <mergeCell ref="BJ283:BO283"/>
    <mergeCell ref="BP283:BW283"/>
    <mergeCell ref="BX283:CE283"/>
    <mergeCell ref="CF283:CM283"/>
    <mergeCell ref="CN283:CU283"/>
    <mergeCell ref="A281:AW281"/>
    <mergeCell ref="AX281:BB281"/>
    <mergeCell ref="BC281:BI281"/>
    <mergeCell ref="BJ281:BO281"/>
    <mergeCell ref="BP281:BW281"/>
    <mergeCell ref="BX281:CE281"/>
    <mergeCell ref="CF281:CM281"/>
    <mergeCell ref="CN281:CU281"/>
    <mergeCell ref="A282:AW282"/>
    <mergeCell ref="AX282:BB282"/>
    <mergeCell ref="BC282:BI282"/>
    <mergeCell ref="BJ282:BO282"/>
    <mergeCell ref="BP282:BW282"/>
    <mergeCell ref="BX282:CE282"/>
    <mergeCell ref="CF282:CM282"/>
    <mergeCell ref="CN282:CU282"/>
    <mergeCell ref="A287:AW287"/>
    <mergeCell ref="AX287:BB287"/>
    <mergeCell ref="BC287:BI287"/>
    <mergeCell ref="BJ287:BO287"/>
    <mergeCell ref="BP287:BW287"/>
    <mergeCell ref="BX287:CE287"/>
    <mergeCell ref="CF287:CM287"/>
    <mergeCell ref="CN287:CU287"/>
    <mergeCell ref="A284:AW284"/>
    <mergeCell ref="AX284:BB284"/>
    <mergeCell ref="BC284:BI284"/>
    <mergeCell ref="BJ284:BO284"/>
    <mergeCell ref="BP284:BW284"/>
    <mergeCell ref="BX284:CE284"/>
    <mergeCell ref="CF284:CM284"/>
    <mergeCell ref="CN284:CU284"/>
    <mergeCell ref="A285:AW285"/>
    <mergeCell ref="AX285:BB285"/>
    <mergeCell ref="BC285:BI285"/>
    <mergeCell ref="BJ285:BO285"/>
    <mergeCell ref="BP285:BW285"/>
    <mergeCell ref="BX285:CE285"/>
    <mergeCell ref="CF285:CM285"/>
    <mergeCell ref="CN285:CU285"/>
    <mergeCell ref="A286:AW286"/>
    <mergeCell ref="AX286:BB286"/>
    <mergeCell ref="BC286:BI286"/>
    <mergeCell ref="BJ286:BO286"/>
    <mergeCell ref="BP286:BW286"/>
    <mergeCell ref="BX286:CE286"/>
    <mergeCell ref="CF286:CM286"/>
    <mergeCell ref="CN286:CU286"/>
    <mergeCell ref="A289:AW289"/>
    <mergeCell ref="AX289:BB289"/>
    <mergeCell ref="BC289:BI289"/>
    <mergeCell ref="BJ289:BO289"/>
    <mergeCell ref="BP289:BW289"/>
    <mergeCell ref="BX289:CE289"/>
    <mergeCell ref="CF289:CM289"/>
    <mergeCell ref="CN289:CU289"/>
    <mergeCell ref="A290:AW290"/>
    <mergeCell ref="AX290:BB290"/>
    <mergeCell ref="BC290:BI290"/>
    <mergeCell ref="BJ290:BO290"/>
    <mergeCell ref="BP290:BW290"/>
    <mergeCell ref="BX290:CE290"/>
    <mergeCell ref="CF290:CM290"/>
    <mergeCell ref="CN290:CU290"/>
    <mergeCell ref="A288:AW288"/>
    <mergeCell ref="AX288:BB288"/>
    <mergeCell ref="BC288:BI288"/>
    <mergeCell ref="BJ288:BO288"/>
    <mergeCell ref="BP288:BW288"/>
    <mergeCell ref="BX288:CE288"/>
    <mergeCell ref="CF288:CM288"/>
    <mergeCell ref="CN288:CU288"/>
    <mergeCell ref="A291:AW291"/>
    <mergeCell ref="AX291:BB291"/>
    <mergeCell ref="BC291:BI291"/>
    <mergeCell ref="BJ291:BO291"/>
    <mergeCell ref="BP291:BW291"/>
    <mergeCell ref="BX291:CE291"/>
    <mergeCell ref="CF291:CM291"/>
    <mergeCell ref="CN291:CU291"/>
    <mergeCell ref="A293:AW293"/>
    <mergeCell ref="AX293:BB293"/>
    <mergeCell ref="BC293:BI293"/>
    <mergeCell ref="BJ293:BO293"/>
    <mergeCell ref="BP293:BW293"/>
    <mergeCell ref="BX293:CE293"/>
    <mergeCell ref="CF293:CM293"/>
    <mergeCell ref="CN293:CU293"/>
    <mergeCell ref="A294:AW294"/>
    <mergeCell ref="AX294:BB294"/>
    <mergeCell ref="BC294:BI294"/>
    <mergeCell ref="BJ294:BO294"/>
    <mergeCell ref="BP294:BW294"/>
    <mergeCell ref="BX294:CE294"/>
    <mergeCell ref="CF294:CM294"/>
    <mergeCell ref="CN294:CU294"/>
    <mergeCell ref="A292:AW292"/>
    <mergeCell ref="AX292:BB292"/>
    <mergeCell ref="BC292:BI292"/>
    <mergeCell ref="BJ292:BO292"/>
    <mergeCell ref="BP292:BW292"/>
    <mergeCell ref="BX292:CE292"/>
    <mergeCell ref="CF292:CM292"/>
    <mergeCell ref="CN292:CU292"/>
    <mergeCell ref="A295:AW295"/>
    <mergeCell ref="AX295:BB295"/>
    <mergeCell ref="BC295:BI295"/>
    <mergeCell ref="BJ295:BO295"/>
    <mergeCell ref="BP295:BW295"/>
    <mergeCell ref="BX295:CE295"/>
    <mergeCell ref="CF295:CM295"/>
    <mergeCell ref="CN295:CU295"/>
    <mergeCell ref="A296:AW296"/>
    <mergeCell ref="AX296:BB296"/>
    <mergeCell ref="BC296:BI296"/>
    <mergeCell ref="BJ296:BO296"/>
    <mergeCell ref="BP296:BW296"/>
    <mergeCell ref="BX296:CE296"/>
    <mergeCell ref="CF296:CM296"/>
    <mergeCell ref="CN296:CU296"/>
    <mergeCell ref="A297:AW297"/>
    <mergeCell ref="AX297:BB297"/>
    <mergeCell ref="BC297:BI297"/>
    <mergeCell ref="BJ297:BO297"/>
    <mergeCell ref="BP297:BW297"/>
    <mergeCell ref="BX297:CE297"/>
    <mergeCell ref="CF297:CM297"/>
    <mergeCell ref="CN297:CU297"/>
    <mergeCell ref="A298:AW298"/>
    <mergeCell ref="AX298:BB298"/>
    <mergeCell ref="BC298:BI298"/>
    <mergeCell ref="BJ298:BO298"/>
    <mergeCell ref="BP298:BW298"/>
    <mergeCell ref="BX298:CE298"/>
    <mergeCell ref="CF298:CM298"/>
    <mergeCell ref="CN298:CU298"/>
    <mergeCell ref="A299:AW299"/>
    <mergeCell ref="AX299:BB299"/>
    <mergeCell ref="BC299:BI299"/>
    <mergeCell ref="BJ299:BO299"/>
    <mergeCell ref="BP299:BW299"/>
    <mergeCell ref="BX299:CE299"/>
    <mergeCell ref="CF299:CM299"/>
    <mergeCell ref="CN299:CU299"/>
    <mergeCell ref="A300:AW300"/>
    <mergeCell ref="AX300:BB301"/>
    <mergeCell ref="BC300:BI301"/>
    <mergeCell ref="BJ300:BO301"/>
    <mergeCell ref="BP300:BW301"/>
    <mergeCell ref="BX300:CE301"/>
    <mergeCell ref="CF300:CM301"/>
    <mergeCell ref="CN300:CU301"/>
    <mergeCell ref="A301:AW301"/>
    <mergeCell ref="A302:AW302"/>
    <mergeCell ref="AX302:BB302"/>
    <mergeCell ref="BC302:BI302"/>
    <mergeCell ref="BJ302:BO302"/>
    <mergeCell ref="BP302:BW302"/>
    <mergeCell ref="BX302:CE302"/>
    <mergeCell ref="CF302:CM302"/>
    <mergeCell ref="CN302:CU302"/>
    <mergeCell ref="A303:AW303"/>
    <mergeCell ref="AX303:BB303"/>
    <mergeCell ref="BC303:BI303"/>
    <mergeCell ref="BJ303:BO303"/>
    <mergeCell ref="BP303:BW303"/>
    <mergeCell ref="BX303:CE303"/>
    <mergeCell ref="CF303:CM303"/>
    <mergeCell ref="CN303:CU303"/>
    <mergeCell ref="A304:AW304"/>
    <mergeCell ref="AX304:BB304"/>
    <mergeCell ref="BC304:BI304"/>
    <mergeCell ref="BJ304:BO304"/>
    <mergeCell ref="BP304:BW304"/>
    <mergeCell ref="BX304:CE304"/>
    <mergeCell ref="CF304:CM304"/>
    <mergeCell ref="CN304:CU304"/>
    <mergeCell ref="A305:AW305"/>
    <mergeCell ref="AX305:BB306"/>
    <mergeCell ref="BC305:BI306"/>
    <mergeCell ref="BJ305:BO306"/>
    <mergeCell ref="BP305:BW306"/>
    <mergeCell ref="BX305:CE306"/>
    <mergeCell ref="CF305:CM306"/>
    <mergeCell ref="CN305:CU306"/>
    <mergeCell ref="A306:AW306"/>
    <mergeCell ref="A307:AW307"/>
    <mergeCell ref="AX307:BB308"/>
    <mergeCell ref="BC307:BI308"/>
    <mergeCell ref="BJ307:BO308"/>
    <mergeCell ref="BP307:BW308"/>
    <mergeCell ref="BX307:CE308"/>
    <mergeCell ref="CF307:CM308"/>
    <mergeCell ref="CN307:CU308"/>
    <mergeCell ref="A308:AW308"/>
    <mergeCell ref="A309:AW309"/>
    <mergeCell ref="AX309:BB309"/>
    <mergeCell ref="BC309:BI309"/>
    <mergeCell ref="BJ309:BO309"/>
    <mergeCell ref="BP309:BW309"/>
    <mergeCell ref="BX309:CE309"/>
    <mergeCell ref="CF309:CM309"/>
    <mergeCell ref="CN309:CU309"/>
    <mergeCell ref="A310:AW310"/>
    <mergeCell ref="AX310:BB310"/>
    <mergeCell ref="BC310:BI310"/>
    <mergeCell ref="BJ310:BO310"/>
    <mergeCell ref="BP310:BW310"/>
    <mergeCell ref="BX310:CE310"/>
    <mergeCell ref="CF310:CM310"/>
    <mergeCell ref="CN310:CU310"/>
    <mergeCell ref="A312:AW312"/>
    <mergeCell ref="AX312:BB312"/>
    <mergeCell ref="BC312:BI312"/>
    <mergeCell ref="BJ312:BO312"/>
    <mergeCell ref="BP312:BW312"/>
    <mergeCell ref="BX312:CE312"/>
    <mergeCell ref="CF312:CM312"/>
    <mergeCell ref="CN312:CU312"/>
    <mergeCell ref="A313:AW313"/>
    <mergeCell ref="AX313:BB313"/>
    <mergeCell ref="BC313:BI313"/>
    <mergeCell ref="BJ313:BO313"/>
    <mergeCell ref="BP313:BW313"/>
    <mergeCell ref="BX313:CE313"/>
    <mergeCell ref="CF313:CM313"/>
    <mergeCell ref="CN313:CU313"/>
    <mergeCell ref="A311:AW311"/>
    <mergeCell ref="AX311:BB311"/>
    <mergeCell ref="BC311:BI311"/>
    <mergeCell ref="BJ311:BO311"/>
    <mergeCell ref="BP311:BW311"/>
    <mergeCell ref="BX311:CE311"/>
    <mergeCell ref="CF311:CM311"/>
    <mergeCell ref="CN311:CU311"/>
    <mergeCell ref="A314:AW314"/>
    <mergeCell ref="AX314:BB314"/>
    <mergeCell ref="BC314:BI314"/>
    <mergeCell ref="BJ314:BO314"/>
    <mergeCell ref="BP314:BW314"/>
    <mergeCell ref="BX314:CE314"/>
    <mergeCell ref="CF314:CM314"/>
    <mergeCell ref="CN314:CU314"/>
    <mergeCell ref="A315:AW315"/>
    <mergeCell ref="AX315:BB316"/>
    <mergeCell ref="BC315:BI316"/>
    <mergeCell ref="BJ315:BO316"/>
    <mergeCell ref="BP315:BW316"/>
    <mergeCell ref="BX315:CE316"/>
    <mergeCell ref="CF315:CM316"/>
    <mergeCell ref="CN315:CU316"/>
    <mergeCell ref="A316:AW316"/>
    <mergeCell ref="A317:AW317"/>
    <mergeCell ref="AX317:BB317"/>
    <mergeCell ref="BC317:BI317"/>
    <mergeCell ref="BJ317:BO317"/>
    <mergeCell ref="BP317:BW317"/>
    <mergeCell ref="BX317:CE317"/>
    <mergeCell ref="CF317:CM317"/>
    <mergeCell ref="CN317:CU317"/>
    <mergeCell ref="A318:AW318"/>
    <mergeCell ref="AX318:BB318"/>
    <mergeCell ref="BC318:BI318"/>
    <mergeCell ref="BJ318:BO318"/>
    <mergeCell ref="BP318:BW318"/>
    <mergeCell ref="BX318:CE318"/>
    <mergeCell ref="CF318:CM318"/>
    <mergeCell ref="CN318:CU318"/>
    <mergeCell ref="A319:AW319"/>
    <mergeCell ref="AX319:BB319"/>
    <mergeCell ref="BC319:BI319"/>
    <mergeCell ref="BJ319:BO319"/>
    <mergeCell ref="BP319:BW319"/>
    <mergeCell ref="BX319:CE319"/>
    <mergeCell ref="CF319:CM319"/>
    <mergeCell ref="CN319:CU319"/>
    <mergeCell ref="A320:AW320"/>
    <mergeCell ref="AX320:BB321"/>
    <mergeCell ref="BC320:BI321"/>
    <mergeCell ref="BJ320:BO321"/>
    <mergeCell ref="BP320:BW321"/>
    <mergeCell ref="BX320:CE321"/>
    <mergeCell ref="CF320:CM321"/>
    <mergeCell ref="CN320:CU321"/>
    <mergeCell ref="A321:AW321"/>
    <mergeCell ref="A322:AW322"/>
    <mergeCell ref="AX322:BB323"/>
    <mergeCell ref="BC322:BI323"/>
    <mergeCell ref="BJ322:BO323"/>
    <mergeCell ref="BP322:BW323"/>
    <mergeCell ref="BX322:CE323"/>
    <mergeCell ref="CF322:CM323"/>
    <mergeCell ref="CN322:CU323"/>
    <mergeCell ref="A323:AW323"/>
    <mergeCell ref="A324:AW324"/>
    <mergeCell ref="AX324:BB324"/>
    <mergeCell ref="BC324:BI324"/>
    <mergeCell ref="BJ324:BO324"/>
    <mergeCell ref="BP324:BW324"/>
    <mergeCell ref="BX324:CE324"/>
    <mergeCell ref="CF324:CM324"/>
    <mergeCell ref="CN324:CU324"/>
    <mergeCell ref="A325:AW325"/>
    <mergeCell ref="AX325:BB325"/>
    <mergeCell ref="BC325:BI325"/>
    <mergeCell ref="BJ325:BO325"/>
    <mergeCell ref="BP325:BW325"/>
    <mergeCell ref="BX325:CE325"/>
    <mergeCell ref="CF325:CM325"/>
    <mergeCell ref="CN325:CU325"/>
    <mergeCell ref="A326:AW326"/>
    <mergeCell ref="AX326:BB326"/>
    <mergeCell ref="BC326:BI326"/>
    <mergeCell ref="BJ326:BO326"/>
    <mergeCell ref="BP326:BW326"/>
    <mergeCell ref="BX326:CE326"/>
    <mergeCell ref="CF326:CM326"/>
    <mergeCell ref="CN326:CU326"/>
    <mergeCell ref="A327:AW327"/>
    <mergeCell ref="AX327:BB327"/>
    <mergeCell ref="BC327:BI327"/>
    <mergeCell ref="BJ327:BO327"/>
    <mergeCell ref="BP327:BW327"/>
    <mergeCell ref="BX327:CE327"/>
    <mergeCell ref="CF327:CM327"/>
    <mergeCell ref="CN327:CU327"/>
    <mergeCell ref="A328:AW328"/>
    <mergeCell ref="AX328:BB328"/>
    <mergeCell ref="BC328:BI328"/>
    <mergeCell ref="BJ328:BO328"/>
    <mergeCell ref="BP328:BW328"/>
    <mergeCell ref="BX328:CE328"/>
    <mergeCell ref="CF328:CM328"/>
    <mergeCell ref="CN328:CU328"/>
    <mergeCell ref="A329:AW329"/>
    <mergeCell ref="AX329:BB329"/>
    <mergeCell ref="BC329:BI329"/>
    <mergeCell ref="BJ329:BO329"/>
    <mergeCell ref="BP329:BW329"/>
    <mergeCell ref="BX329:CE329"/>
    <mergeCell ref="CF329:CM329"/>
    <mergeCell ref="CN329:CU329"/>
    <mergeCell ref="A330:AW330"/>
    <mergeCell ref="AX330:BB330"/>
    <mergeCell ref="BC330:BI330"/>
    <mergeCell ref="BJ330:BO330"/>
    <mergeCell ref="BP330:BW330"/>
    <mergeCell ref="BX330:CE330"/>
    <mergeCell ref="CF330:CM330"/>
    <mergeCell ref="CN330:CU330"/>
    <mergeCell ref="A331:AW331"/>
    <mergeCell ref="AX331:BB331"/>
    <mergeCell ref="BC331:BI331"/>
    <mergeCell ref="BJ331:BO331"/>
    <mergeCell ref="BP331:BW331"/>
    <mergeCell ref="BX331:CE331"/>
    <mergeCell ref="CF331:CM331"/>
    <mergeCell ref="CN331:CU331"/>
    <mergeCell ref="A332:AW332"/>
    <mergeCell ref="AX332:BB332"/>
    <mergeCell ref="BC332:BI332"/>
    <mergeCell ref="BJ332:BO332"/>
    <mergeCell ref="BP332:BW332"/>
    <mergeCell ref="BX332:CE332"/>
    <mergeCell ref="CF332:CM332"/>
    <mergeCell ref="CN332:CU332"/>
    <mergeCell ref="A333:AW333"/>
    <mergeCell ref="AX333:BB333"/>
    <mergeCell ref="BC333:BI333"/>
    <mergeCell ref="BJ333:BO333"/>
    <mergeCell ref="BP333:BW333"/>
    <mergeCell ref="BX333:CE333"/>
    <mergeCell ref="CF333:CM333"/>
    <mergeCell ref="CN333:CU333"/>
    <mergeCell ref="A334:AW334"/>
    <mergeCell ref="AX334:BB334"/>
    <mergeCell ref="BC334:BI334"/>
    <mergeCell ref="BJ334:BO334"/>
    <mergeCell ref="BP334:BW334"/>
    <mergeCell ref="BX334:CE334"/>
    <mergeCell ref="CF334:CM334"/>
    <mergeCell ref="CN334:CU334"/>
    <mergeCell ref="A335:AW335"/>
    <mergeCell ref="AX335:BB335"/>
    <mergeCell ref="BC335:BI335"/>
    <mergeCell ref="BJ335:BO335"/>
    <mergeCell ref="BP335:BW335"/>
    <mergeCell ref="BX335:CE335"/>
    <mergeCell ref="CF335:CM335"/>
    <mergeCell ref="CN335:CU335"/>
    <mergeCell ref="A336:AW336"/>
    <mergeCell ref="AX336:BB336"/>
    <mergeCell ref="BC336:BI336"/>
    <mergeCell ref="BJ336:BO336"/>
    <mergeCell ref="BP336:BW336"/>
    <mergeCell ref="BX336:CE336"/>
    <mergeCell ref="CF336:CM336"/>
    <mergeCell ref="CN336:CU336"/>
    <mergeCell ref="A337:AW337"/>
    <mergeCell ref="AX337:BB337"/>
    <mergeCell ref="BC337:BI337"/>
    <mergeCell ref="BJ337:BO337"/>
    <mergeCell ref="BP337:BW337"/>
    <mergeCell ref="BX337:CE337"/>
    <mergeCell ref="CF337:CM337"/>
    <mergeCell ref="CN337:CU337"/>
    <mergeCell ref="A338:AW338"/>
    <mergeCell ref="AX338:BB338"/>
    <mergeCell ref="BC338:BI338"/>
    <mergeCell ref="BJ338:BO338"/>
    <mergeCell ref="BP338:BW338"/>
    <mergeCell ref="BX338:CE338"/>
    <mergeCell ref="CF338:CM338"/>
    <mergeCell ref="CN338:CU338"/>
    <mergeCell ref="A339:AW339"/>
    <mergeCell ref="AX339:BB339"/>
    <mergeCell ref="BC339:BI339"/>
    <mergeCell ref="BJ339:BO339"/>
    <mergeCell ref="BP339:BW339"/>
    <mergeCell ref="BX339:CE339"/>
    <mergeCell ref="CF339:CM339"/>
    <mergeCell ref="CN339:CU339"/>
    <mergeCell ref="A340:AW340"/>
    <mergeCell ref="AX340:BB340"/>
    <mergeCell ref="BC340:BI340"/>
    <mergeCell ref="BJ340:BO340"/>
    <mergeCell ref="BP340:BW340"/>
    <mergeCell ref="BX340:CE340"/>
    <mergeCell ref="CF340:CM340"/>
    <mergeCell ref="CN340:CU340"/>
    <mergeCell ref="A341:AW341"/>
    <mergeCell ref="AX341:BB341"/>
    <mergeCell ref="BC341:BI341"/>
    <mergeCell ref="BJ341:BO341"/>
    <mergeCell ref="BP341:BW341"/>
    <mergeCell ref="BX341:CE341"/>
    <mergeCell ref="CF341:CM341"/>
    <mergeCell ref="CN341:CU341"/>
    <mergeCell ref="A342:AW342"/>
    <mergeCell ref="AX342:BB342"/>
    <mergeCell ref="BC342:BI342"/>
    <mergeCell ref="BJ342:BO342"/>
    <mergeCell ref="BP342:BW342"/>
    <mergeCell ref="BX342:CE342"/>
    <mergeCell ref="CF342:CM342"/>
    <mergeCell ref="CN342:CU342"/>
    <mergeCell ref="A343:AW343"/>
    <mergeCell ref="AX343:BB343"/>
    <mergeCell ref="BC343:BI343"/>
    <mergeCell ref="BJ343:BO343"/>
    <mergeCell ref="BP343:BW343"/>
    <mergeCell ref="BX343:CE343"/>
    <mergeCell ref="CF343:CM343"/>
    <mergeCell ref="CN343:CU343"/>
    <mergeCell ref="A354:AW354"/>
    <mergeCell ref="AX354:BB354"/>
    <mergeCell ref="BC354:BI354"/>
    <mergeCell ref="BJ354:BO354"/>
    <mergeCell ref="BP354:BW354"/>
    <mergeCell ref="BX354:CE354"/>
    <mergeCell ref="CF354:CM354"/>
    <mergeCell ref="CN354:CU354"/>
    <mergeCell ref="A355:AW355"/>
    <mergeCell ref="AX355:BB355"/>
    <mergeCell ref="BC355:BI355"/>
    <mergeCell ref="BJ355:BO355"/>
    <mergeCell ref="BP355:BW355"/>
    <mergeCell ref="BX355:CE355"/>
    <mergeCell ref="CF355:CM355"/>
    <mergeCell ref="CN355:CU355"/>
    <mergeCell ref="A344:AW344"/>
    <mergeCell ref="AX344:BB344"/>
    <mergeCell ref="BC344:BI344"/>
    <mergeCell ref="BJ344:BO344"/>
    <mergeCell ref="BP344:BW344"/>
    <mergeCell ref="BX344:CE344"/>
    <mergeCell ref="CF344:CM344"/>
    <mergeCell ref="CN344:CU344"/>
    <mergeCell ref="A356:AW356"/>
    <mergeCell ref="AX356:BB356"/>
    <mergeCell ref="BC356:BI356"/>
    <mergeCell ref="BJ356:BO356"/>
    <mergeCell ref="BP356:BW356"/>
    <mergeCell ref="BX356:CE356"/>
    <mergeCell ref="CF356:CM356"/>
    <mergeCell ref="CN356:CU356"/>
    <mergeCell ref="A357:AW357"/>
    <mergeCell ref="AX357:BB357"/>
    <mergeCell ref="BC357:BI357"/>
    <mergeCell ref="BJ357:BO357"/>
    <mergeCell ref="BP357:BW357"/>
    <mergeCell ref="BX357:CE357"/>
    <mergeCell ref="CF357:CM357"/>
    <mergeCell ref="CN357:CU357"/>
    <mergeCell ref="A358:AW358"/>
    <mergeCell ref="AX358:BB358"/>
    <mergeCell ref="BC358:BI358"/>
    <mergeCell ref="BJ358:BO358"/>
    <mergeCell ref="BP358:BW358"/>
    <mergeCell ref="BX358:CE358"/>
    <mergeCell ref="CF358:CM358"/>
    <mergeCell ref="CN358:CU358"/>
    <mergeCell ref="A359:AW359"/>
    <mergeCell ref="AX359:BB359"/>
    <mergeCell ref="BC359:BI359"/>
    <mergeCell ref="BJ359:BO359"/>
    <mergeCell ref="BP359:BW359"/>
    <mergeCell ref="BX359:CE359"/>
    <mergeCell ref="CF359:CM359"/>
    <mergeCell ref="CN359:CU359"/>
    <mergeCell ref="A360:AW360"/>
    <mergeCell ref="AX360:BB360"/>
    <mergeCell ref="BC360:BI360"/>
    <mergeCell ref="BJ360:BO360"/>
    <mergeCell ref="BP360:BW360"/>
    <mergeCell ref="BX360:CE360"/>
    <mergeCell ref="CF360:CM360"/>
    <mergeCell ref="CN360:CU360"/>
    <mergeCell ref="A361:AW361"/>
    <mergeCell ref="AX361:BB361"/>
    <mergeCell ref="BC361:BI361"/>
    <mergeCell ref="BJ361:BO361"/>
    <mergeCell ref="BP361:BW361"/>
    <mergeCell ref="BX361:CE361"/>
    <mergeCell ref="CF361:CM361"/>
    <mergeCell ref="CN361:CU361"/>
    <mergeCell ref="A362:AW362"/>
    <mergeCell ref="AX362:BB362"/>
    <mergeCell ref="BC362:BI362"/>
    <mergeCell ref="BJ362:BO362"/>
    <mergeCell ref="BP362:BW362"/>
    <mergeCell ref="BX362:CE362"/>
    <mergeCell ref="CF362:CM362"/>
    <mergeCell ref="CN362:CU362"/>
    <mergeCell ref="A363:AW363"/>
    <mergeCell ref="AX363:BB363"/>
    <mergeCell ref="BC363:BI363"/>
    <mergeCell ref="BJ363:BO363"/>
    <mergeCell ref="BP363:BW363"/>
    <mergeCell ref="BX363:CE363"/>
    <mergeCell ref="CF363:CM363"/>
    <mergeCell ref="CN363:CU363"/>
    <mergeCell ref="A364:AW364"/>
    <mergeCell ref="AX364:BB364"/>
    <mergeCell ref="BC364:BI364"/>
    <mergeCell ref="BJ364:BO364"/>
    <mergeCell ref="BP364:BW364"/>
    <mergeCell ref="BX364:CE364"/>
    <mergeCell ref="CF364:CM364"/>
    <mergeCell ref="CN364:CU364"/>
    <mergeCell ref="A365:AW365"/>
    <mergeCell ref="AX365:BB365"/>
    <mergeCell ref="BC365:BI365"/>
    <mergeCell ref="BJ365:BO365"/>
    <mergeCell ref="BP365:BW365"/>
    <mergeCell ref="BX365:CE365"/>
    <mergeCell ref="CF365:CM365"/>
    <mergeCell ref="CN365:CU365"/>
    <mergeCell ref="A366:AW366"/>
    <mergeCell ref="AX366:BB367"/>
    <mergeCell ref="BC366:BI367"/>
    <mergeCell ref="BJ366:BO367"/>
    <mergeCell ref="BP366:BW367"/>
    <mergeCell ref="BX366:CE367"/>
    <mergeCell ref="CF366:CM367"/>
    <mergeCell ref="CN366:CU367"/>
    <mergeCell ref="A367:AW367"/>
    <mergeCell ref="A368:AW368"/>
    <mergeCell ref="AX368:BB369"/>
    <mergeCell ref="BC368:BI369"/>
    <mergeCell ref="BJ368:BO369"/>
    <mergeCell ref="BP368:BW369"/>
    <mergeCell ref="BX368:CE369"/>
    <mergeCell ref="CF368:CM369"/>
    <mergeCell ref="CN368:CU369"/>
    <mergeCell ref="A369:AW369"/>
    <mergeCell ref="A370:AW370"/>
    <mergeCell ref="AX370:BB371"/>
    <mergeCell ref="BC370:BI371"/>
    <mergeCell ref="BJ370:BO371"/>
    <mergeCell ref="BP370:BW371"/>
    <mergeCell ref="BX370:CE371"/>
    <mergeCell ref="CF370:CM371"/>
    <mergeCell ref="CN370:CU371"/>
    <mergeCell ref="A371:AW371"/>
    <mergeCell ref="A372:AW372"/>
    <mergeCell ref="AX372:BB372"/>
    <mergeCell ref="BC372:BI372"/>
    <mergeCell ref="BJ372:BO372"/>
    <mergeCell ref="BP372:BW372"/>
    <mergeCell ref="BX372:CE372"/>
    <mergeCell ref="CF372:CM372"/>
    <mergeCell ref="CN372:CU372"/>
    <mergeCell ref="A373:AW373"/>
    <mergeCell ref="AX373:BB373"/>
    <mergeCell ref="BC373:BI373"/>
    <mergeCell ref="BJ373:BO373"/>
    <mergeCell ref="BP373:BW373"/>
    <mergeCell ref="BX373:CE373"/>
    <mergeCell ref="CF373:CM373"/>
    <mergeCell ref="CN373:CU373"/>
    <mergeCell ref="A374:AW374"/>
    <mergeCell ref="AX374:BB375"/>
    <mergeCell ref="BC374:BI375"/>
    <mergeCell ref="BJ374:BO375"/>
    <mergeCell ref="BP374:BW375"/>
    <mergeCell ref="BX374:CE375"/>
    <mergeCell ref="CF374:CM375"/>
    <mergeCell ref="CN374:CU375"/>
    <mergeCell ref="A375:AW375"/>
    <mergeCell ref="A376:AW376"/>
    <mergeCell ref="AX376:BB377"/>
    <mergeCell ref="BC376:BI377"/>
    <mergeCell ref="BJ376:BO377"/>
    <mergeCell ref="BP376:BW377"/>
    <mergeCell ref="BX376:CE377"/>
    <mergeCell ref="CF376:CM377"/>
    <mergeCell ref="CN376:CU377"/>
    <mergeCell ref="A377:AW377"/>
    <mergeCell ref="A378:AW378"/>
    <mergeCell ref="AX378:BB379"/>
    <mergeCell ref="BC378:BI379"/>
    <mergeCell ref="BJ378:BO379"/>
    <mergeCell ref="BP378:BW379"/>
    <mergeCell ref="BX378:CE379"/>
    <mergeCell ref="CF378:CM379"/>
    <mergeCell ref="CN378:CU379"/>
    <mergeCell ref="A379:AW379"/>
    <mergeCell ref="CF386:CM386"/>
    <mergeCell ref="CN386:CU386"/>
    <mergeCell ref="A381:AW381"/>
    <mergeCell ref="AX381:BB381"/>
    <mergeCell ref="BC381:BI381"/>
    <mergeCell ref="BJ381:BO381"/>
    <mergeCell ref="BP381:BW381"/>
    <mergeCell ref="BX381:CE381"/>
    <mergeCell ref="CF381:CM381"/>
    <mergeCell ref="CN381:CU381"/>
    <mergeCell ref="A382:AW382"/>
    <mergeCell ref="AX382:BB383"/>
    <mergeCell ref="BC382:BI383"/>
    <mergeCell ref="BJ382:BO383"/>
    <mergeCell ref="BP382:BW383"/>
    <mergeCell ref="BX382:CE383"/>
    <mergeCell ref="CF382:CM383"/>
    <mergeCell ref="CN382:CU383"/>
    <mergeCell ref="A383:AW383"/>
    <mergeCell ref="A388:AW388"/>
    <mergeCell ref="A389:AW389"/>
    <mergeCell ref="AX389:BB390"/>
    <mergeCell ref="BC389:BI390"/>
    <mergeCell ref="BJ389:BO390"/>
    <mergeCell ref="BP389:BW390"/>
    <mergeCell ref="BX389:CE390"/>
    <mergeCell ref="CF389:CM390"/>
    <mergeCell ref="CN389:CU390"/>
    <mergeCell ref="A390:AW390"/>
    <mergeCell ref="A384:AW384"/>
    <mergeCell ref="AX384:BB384"/>
    <mergeCell ref="BC384:BI384"/>
    <mergeCell ref="BJ384:BO384"/>
    <mergeCell ref="BP384:BW384"/>
    <mergeCell ref="BX384:CE384"/>
    <mergeCell ref="CF384:CM384"/>
    <mergeCell ref="CN384:CU384"/>
    <mergeCell ref="A385:AW385"/>
    <mergeCell ref="AX385:BB385"/>
    <mergeCell ref="BC385:BI385"/>
    <mergeCell ref="BJ385:BO385"/>
    <mergeCell ref="BP385:BW385"/>
    <mergeCell ref="BX385:CE385"/>
    <mergeCell ref="CF385:CM385"/>
    <mergeCell ref="CN385:CU385"/>
    <mergeCell ref="A386:AW386"/>
    <mergeCell ref="AX386:BB386"/>
    <mergeCell ref="BC386:BI386"/>
    <mergeCell ref="BJ386:BO386"/>
    <mergeCell ref="BP386:BW386"/>
    <mergeCell ref="BX386:CE386"/>
    <mergeCell ref="A380:AW380"/>
    <mergeCell ref="AX380:BB380"/>
    <mergeCell ref="BC380:BI380"/>
    <mergeCell ref="BJ380:BO380"/>
    <mergeCell ref="BP380:BW380"/>
    <mergeCell ref="BX380:CE380"/>
    <mergeCell ref="CF380:CM380"/>
    <mergeCell ref="CN380:CU380"/>
    <mergeCell ref="A391:AW391"/>
    <mergeCell ref="AX391:BB391"/>
    <mergeCell ref="BC391:BI391"/>
    <mergeCell ref="BJ391:BO391"/>
    <mergeCell ref="BP391:BW391"/>
    <mergeCell ref="BX391:CE391"/>
    <mergeCell ref="CF391:CM391"/>
    <mergeCell ref="CN391:CU391"/>
    <mergeCell ref="A392:AW392"/>
    <mergeCell ref="AX392:BB392"/>
    <mergeCell ref="BC392:BI392"/>
    <mergeCell ref="BJ392:BO392"/>
    <mergeCell ref="BP392:BW392"/>
    <mergeCell ref="BX392:CE392"/>
    <mergeCell ref="CF392:CM392"/>
    <mergeCell ref="CN392:CU392"/>
    <mergeCell ref="A387:AW387"/>
    <mergeCell ref="AX387:BB388"/>
    <mergeCell ref="BC387:BI388"/>
    <mergeCell ref="BJ387:BO388"/>
    <mergeCell ref="BP387:BW388"/>
    <mergeCell ref="BX387:CE388"/>
    <mergeCell ref="CF387:CM388"/>
    <mergeCell ref="CN387:CU388"/>
    <mergeCell ref="CN397:CU397"/>
    <mergeCell ref="A398:AW398"/>
    <mergeCell ref="AX398:BB399"/>
    <mergeCell ref="BC398:BI399"/>
    <mergeCell ref="BJ398:BO399"/>
    <mergeCell ref="BP398:BW399"/>
    <mergeCell ref="BX398:CE399"/>
    <mergeCell ref="CF398:CM399"/>
    <mergeCell ref="CN398:CU399"/>
    <mergeCell ref="A399:AW399"/>
    <mergeCell ref="A393:AW393"/>
    <mergeCell ref="AX393:BB394"/>
    <mergeCell ref="BC393:BI394"/>
    <mergeCell ref="BJ393:BO394"/>
    <mergeCell ref="BP393:BW394"/>
    <mergeCell ref="BX393:CE394"/>
    <mergeCell ref="CF393:CM394"/>
    <mergeCell ref="CN393:CU394"/>
    <mergeCell ref="A394:AW394"/>
    <mergeCell ref="A395:AW395"/>
    <mergeCell ref="AX395:BB395"/>
    <mergeCell ref="BC395:BI395"/>
    <mergeCell ref="BJ395:BO395"/>
    <mergeCell ref="BP395:BW395"/>
    <mergeCell ref="BX395:CE395"/>
    <mergeCell ref="CF395:CM395"/>
    <mergeCell ref="CN395:CU395"/>
    <mergeCell ref="CN176:CU176"/>
    <mergeCell ref="CF176:CM176"/>
    <mergeCell ref="BX176:CE176"/>
    <mergeCell ref="BP176:BW176"/>
    <mergeCell ref="BJ176:BO176"/>
    <mergeCell ref="BC176:BI176"/>
    <mergeCell ref="AX176:BB176"/>
    <mergeCell ref="A176:AW176"/>
    <mergeCell ref="A400:AW400"/>
    <mergeCell ref="AX400:BB401"/>
    <mergeCell ref="BC400:BI401"/>
    <mergeCell ref="BJ400:BO401"/>
    <mergeCell ref="BP400:BW401"/>
    <mergeCell ref="BX400:CE401"/>
    <mergeCell ref="CF400:CM401"/>
    <mergeCell ref="CN400:CU401"/>
    <mergeCell ref="A401:AW401"/>
    <mergeCell ref="A396:AW396"/>
    <mergeCell ref="AX396:BB396"/>
    <mergeCell ref="BC396:BI396"/>
    <mergeCell ref="BJ396:BO396"/>
    <mergeCell ref="BP396:BW396"/>
    <mergeCell ref="BX396:CE396"/>
    <mergeCell ref="CF396:CM396"/>
    <mergeCell ref="CN396:CU396"/>
    <mergeCell ref="A397:AW397"/>
    <mergeCell ref="AX397:BB397"/>
    <mergeCell ref="BC397:BI397"/>
    <mergeCell ref="BJ397:BO397"/>
    <mergeCell ref="BP397:BW397"/>
    <mergeCell ref="BX397:CE397"/>
    <mergeCell ref="CF397:CM397"/>
    <mergeCell ref="A345:AW345"/>
    <mergeCell ref="AX345:BB345"/>
    <mergeCell ref="BC345:BI345"/>
    <mergeCell ref="BJ345:BO345"/>
    <mergeCell ref="BP345:BW345"/>
    <mergeCell ref="BX345:CE345"/>
    <mergeCell ref="CF345:CM345"/>
    <mergeCell ref="CN345:CU345"/>
    <mergeCell ref="A346:AW346"/>
    <mergeCell ref="AX346:BB346"/>
    <mergeCell ref="BC346:BI346"/>
    <mergeCell ref="BJ346:BO346"/>
    <mergeCell ref="BP346:BW346"/>
    <mergeCell ref="BX346:CE346"/>
    <mergeCell ref="CF346:CM346"/>
    <mergeCell ref="CN346:CU346"/>
    <mergeCell ref="A347:AW347"/>
    <mergeCell ref="AX347:BB347"/>
    <mergeCell ref="BC347:BI347"/>
    <mergeCell ref="BJ347:BO347"/>
    <mergeCell ref="BP347:BW347"/>
    <mergeCell ref="BX347:CE347"/>
    <mergeCell ref="CF347:CM347"/>
    <mergeCell ref="CN347:CU347"/>
    <mergeCell ref="A348:AW348"/>
    <mergeCell ref="AX348:BB348"/>
    <mergeCell ref="BC348:BI348"/>
    <mergeCell ref="BJ348:BO348"/>
    <mergeCell ref="BP348:BW348"/>
    <mergeCell ref="BX348:CE348"/>
    <mergeCell ref="CF348:CM348"/>
    <mergeCell ref="CN348:CU348"/>
    <mergeCell ref="A349:AW349"/>
    <mergeCell ref="AX349:BB349"/>
    <mergeCell ref="BC349:BI349"/>
    <mergeCell ref="BJ349:BO349"/>
    <mergeCell ref="BP349:BW349"/>
    <mergeCell ref="BX349:CE349"/>
    <mergeCell ref="CF349:CM349"/>
    <mergeCell ref="CN349:CU349"/>
    <mergeCell ref="A350:AW350"/>
    <mergeCell ref="AX350:BB350"/>
    <mergeCell ref="BC350:BI350"/>
    <mergeCell ref="BJ350:BO350"/>
    <mergeCell ref="BP350:BW350"/>
    <mergeCell ref="BX350:CE350"/>
    <mergeCell ref="CF350:CM350"/>
    <mergeCell ref="CN350:CU350"/>
    <mergeCell ref="A351:AW351"/>
    <mergeCell ref="AX351:BB351"/>
    <mergeCell ref="BC351:BI351"/>
    <mergeCell ref="BJ351:BO351"/>
    <mergeCell ref="BP351:BW351"/>
    <mergeCell ref="BX351:CE351"/>
    <mergeCell ref="CF351:CM351"/>
    <mergeCell ref="CN351:CU351"/>
    <mergeCell ref="A352:AW352"/>
    <mergeCell ref="AX352:BB352"/>
    <mergeCell ref="BC352:BI352"/>
    <mergeCell ref="BJ352:BO352"/>
    <mergeCell ref="BP352:BW352"/>
    <mergeCell ref="BX352:CE352"/>
    <mergeCell ref="CF352:CM352"/>
    <mergeCell ref="CN352:CU352"/>
    <mergeCell ref="A353:AW353"/>
    <mergeCell ref="AX353:BB353"/>
    <mergeCell ref="BC353:BI353"/>
    <mergeCell ref="BJ353:BO353"/>
    <mergeCell ref="BP353:BW353"/>
    <mergeCell ref="BX353:CE353"/>
    <mergeCell ref="CF353:CM353"/>
    <mergeCell ref="CN353:CU353"/>
  </mergeCells>
  <pageMargins left="0.39370078740157483" right="0.39370078740157483" top="0.78740157480314965" bottom="0.39370078740157483" header="0.27559055118110237" footer="0.27559055118110237"/>
  <pageSetup paperSize="9" scale="61" fitToHeight="10" orientation="portrait" r:id="rId1"/>
  <headerFooter alignWithMargins="0">
    <oddHeader>&amp;L&amp;"Arial,обычный"&amp;6Подготовлено с использованием системы ГАРАНТ</oddHeader>
  </headerFooter>
  <rowBreaks count="2" manualBreakCount="2">
    <brk id="77" max="16383" man="1"/>
    <brk id="8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8"/>
  </sheetPr>
  <dimension ref="A1:CU89"/>
  <sheetViews>
    <sheetView workbookViewId="0">
      <selection activeCell="BD10" sqref="BD10:BI51"/>
    </sheetView>
  </sheetViews>
  <sheetFormatPr defaultColWidth="1.42578125" defaultRowHeight="12"/>
  <cols>
    <col min="1" max="71" width="1.42578125" style="9"/>
    <col min="72" max="72" width="1.42578125" style="9" customWidth="1"/>
    <col min="73" max="16384" width="1.42578125" style="9"/>
  </cols>
  <sheetData>
    <row r="1" spans="1:99" ht="12.75" customHeight="1">
      <c r="A1" s="477" t="s">
        <v>211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P1" s="477"/>
      <c r="AQ1" s="477"/>
      <c r="AR1" s="477"/>
      <c r="AS1" s="477"/>
      <c r="AT1" s="477"/>
      <c r="AU1" s="477"/>
      <c r="AV1" s="477"/>
      <c r="AW1" s="477"/>
      <c r="AX1" s="477"/>
      <c r="AY1" s="477"/>
      <c r="AZ1" s="477"/>
      <c r="BA1" s="477"/>
      <c r="BB1" s="477"/>
      <c r="BC1" s="477"/>
      <c r="BD1" s="477"/>
      <c r="BE1" s="477"/>
      <c r="BF1" s="477"/>
      <c r="BG1" s="477"/>
      <c r="BH1" s="477"/>
      <c r="BI1" s="477"/>
      <c r="BJ1" s="477"/>
      <c r="BK1" s="477"/>
      <c r="BL1" s="477"/>
      <c r="BM1" s="477"/>
      <c r="BN1" s="477"/>
      <c r="BO1" s="477"/>
      <c r="BP1" s="477"/>
      <c r="BQ1" s="477"/>
      <c r="BR1" s="477"/>
      <c r="BS1" s="477"/>
      <c r="BT1" s="477"/>
      <c r="BU1" s="477"/>
      <c r="BV1" s="477"/>
      <c r="BW1" s="477"/>
      <c r="BX1" s="477"/>
      <c r="BY1" s="477"/>
      <c r="BZ1" s="477"/>
      <c r="CA1" s="477"/>
      <c r="CB1" s="477"/>
      <c r="CC1" s="477"/>
      <c r="CD1" s="477"/>
      <c r="CE1" s="477"/>
      <c r="CF1" s="477"/>
      <c r="CG1" s="477"/>
      <c r="CH1" s="477"/>
      <c r="CI1" s="477"/>
      <c r="CJ1" s="477"/>
      <c r="CK1" s="477"/>
      <c r="CL1" s="477"/>
      <c r="CM1" s="477"/>
      <c r="CN1" s="477"/>
      <c r="CO1" s="477"/>
      <c r="CP1" s="477"/>
      <c r="CQ1" s="477"/>
      <c r="CR1" s="477"/>
      <c r="CS1" s="477"/>
      <c r="CT1" s="477"/>
      <c r="CU1" s="477"/>
    </row>
    <row r="2" spans="1:99" s="3" customFormat="1" ht="12.75"/>
    <row r="3" spans="1:99" ht="12" customHeight="1">
      <c r="A3" s="363" t="s">
        <v>212</v>
      </c>
      <c r="B3" s="363"/>
      <c r="C3" s="363"/>
      <c r="D3" s="363"/>
      <c r="E3" s="364"/>
      <c r="F3" s="363" t="s">
        <v>34</v>
      </c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63"/>
      <c r="AF3" s="363"/>
      <c r="AG3" s="363"/>
      <c r="AH3" s="363"/>
      <c r="AI3" s="363"/>
      <c r="AJ3" s="363"/>
      <c r="AK3" s="363"/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4"/>
      <c r="AY3" s="365" t="s">
        <v>213</v>
      </c>
      <c r="AZ3" s="363"/>
      <c r="BA3" s="363"/>
      <c r="BB3" s="363"/>
      <c r="BC3" s="364"/>
      <c r="BD3" s="365" t="s">
        <v>214</v>
      </c>
      <c r="BE3" s="363"/>
      <c r="BF3" s="363"/>
      <c r="BG3" s="363"/>
      <c r="BH3" s="363"/>
      <c r="BI3" s="364"/>
      <c r="BJ3" s="365" t="s">
        <v>215</v>
      </c>
      <c r="BK3" s="363"/>
      <c r="BL3" s="363"/>
      <c r="BM3" s="363"/>
      <c r="BN3" s="363"/>
      <c r="BO3" s="363"/>
      <c r="BP3" s="364"/>
      <c r="BQ3" s="365" t="s">
        <v>216</v>
      </c>
      <c r="BR3" s="363"/>
      <c r="BS3" s="363"/>
      <c r="BT3" s="363"/>
      <c r="BU3" s="363"/>
      <c r="BV3" s="363"/>
      <c r="BW3" s="364"/>
      <c r="BX3" s="366" t="s">
        <v>38</v>
      </c>
      <c r="BY3" s="367"/>
      <c r="BZ3" s="367"/>
      <c r="CA3" s="367"/>
      <c r="CB3" s="367"/>
      <c r="CC3" s="367"/>
      <c r="CD3" s="367"/>
      <c r="CE3" s="367"/>
      <c r="CF3" s="367"/>
      <c r="CG3" s="367"/>
      <c r="CH3" s="367"/>
      <c r="CI3" s="367"/>
      <c r="CJ3" s="367"/>
      <c r="CK3" s="367"/>
      <c r="CL3" s="367"/>
      <c r="CM3" s="367"/>
      <c r="CN3" s="367"/>
      <c r="CO3" s="367"/>
      <c r="CP3" s="367"/>
      <c r="CQ3" s="367"/>
      <c r="CR3" s="367"/>
      <c r="CS3" s="367"/>
      <c r="CT3" s="367"/>
      <c r="CU3" s="367"/>
    </row>
    <row r="4" spans="1:99" ht="12" customHeight="1">
      <c r="A4" s="338" t="s">
        <v>217</v>
      </c>
      <c r="B4" s="338"/>
      <c r="C4" s="338"/>
      <c r="D4" s="338"/>
      <c r="E4" s="339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9"/>
      <c r="AY4" s="340" t="s">
        <v>218</v>
      </c>
      <c r="AZ4" s="338"/>
      <c r="BA4" s="338"/>
      <c r="BB4" s="338"/>
      <c r="BC4" s="339"/>
      <c r="BD4" s="340" t="s">
        <v>219</v>
      </c>
      <c r="BE4" s="338"/>
      <c r="BF4" s="338"/>
      <c r="BG4" s="338"/>
      <c r="BH4" s="338"/>
      <c r="BI4" s="339"/>
      <c r="BJ4" s="340" t="s">
        <v>220</v>
      </c>
      <c r="BK4" s="338"/>
      <c r="BL4" s="338"/>
      <c r="BM4" s="338"/>
      <c r="BN4" s="338"/>
      <c r="BO4" s="338"/>
      <c r="BP4" s="339"/>
      <c r="BQ4" s="340" t="s">
        <v>221</v>
      </c>
      <c r="BR4" s="338"/>
      <c r="BS4" s="338"/>
      <c r="BT4" s="338"/>
      <c r="BU4" s="338"/>
      <c r="BV4" s="338"/>
      <c r="BW4" s="339"/>
      <c r="BX4" s="340" t="s">
        <v>222</v>
      </c>
      <c r="BY4" s="338"/>
      <c r="BZ4" s="338"/>
      <c r="CA4" s="338"/>
      <c r="CB4" s="338"/>
      <c r="CC4" s="339"/>
      <c r="CD4" s="340" t="s">
        <v>222</v>
      </c>
      <c r="CE4" s="338"/>
      <c r="CF4" s="338"/>
      <c r="CG4" s="338"/>
      <c r="CH4" s="338"/>
      <c r="CI4" s="339"/>
      <c r="CJ4" s="340" t="s">
        <v>222</v>
      </c>
      <c r="CK4" s="338"/>
      <c r="CL4" s="338"/>
      <c r="CM4" s="338"/>
      <c r="CN4" s="338"/>
      <c r="CO4" s="339"/>
      <c r="CP4" s="340" t="s">
        <v>45</v>
      </c>
      <c r="CQ4" s="338"/>
      <c r="CR4" s="338"/>
      <c r="CS4" s="338"/>
      <c r="CT4" s="338"/>
      <c r="CU4" s="338"/>
    </row>
    <row r="5" spans="1:99" ht="12" customHeight="1">
      <c r="A5" s="338"/>
      <c r="B5" s="338"/>
      <c r="C5" s="338"/>
      <c r="D5" s="338"/>
      <c r="E5" s="339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  <c r="AL5" s="338"/>
      <c r="AM5" s="338"/>
      <c r="AN5" s="338"/>
      <c r="AO5" s="338"/>
      <c r="AP5" s="338"/>
      <c r="AQ5" s="338"/>
      <c r="AR5" s="338"/>
      <c r="AS5" s="338"/>
      <c r="AT5" s="338"/>
      <c r="AU5" s="338"/>
      <c r="AV5" s="338"/>
      <c r="AW5" s="338"/>
      <c r="AX5" s="339"/>
      <c r="AY5" s="340"/>
      <c r="AZ5" s="338"/>
      <c r="BA5" s="338"/>
      <c r="BB5" s="338"/>
      <c r="BC5" s="339"/>
      <c r="BD5" s="340" t="s">
        <v>223</v>
      </c>
      <c r="BE5" s="338"/>
      <c r="BF5" s="338"/>
      <c r="BG5" s="338"/>
      <c r="BH5" s="338"/>
      <c r="BI5" s="339"/>
      <c r="BJ5" s="340" t="s">
        <v>224</v>
      </c>
      <c r="BK5" s="338"/>
      <c r="BL5" s="338"/>
      <c r="BM5" s="338"/>
      <c r="BN5" s="338"/>
      <c r="BO5" s="338"/>
      <c r="BP5" s="339"/>
      <c r="BQ5" s="340"/>
      <c r="BR5" s="338"/>
      <c r="BS5" s="338"/>
      <c r="BT5" s="338"/>
      <c r="BU5" s="338"/>
      <c r="BV5" s="338"/>
      <c r="BW5" s="339"/>
      <c r="BX5" s="340" t="s">
        <v>225</v>
      </c>
      <c r="BY5" s="338"/>
      <c r="BZ5" s="338"/>
      <c r="CA5" s="338"/>
      <c r="CB5" s="338"/>
      <c r="CC5" s="339"/>
      <c r="CD5" s="340" t="s">
        <v>226</v>
      </c>
      <c r="CE5" s="338"/>
      <c r="CF5" s="338"/>
      <c r="CG5" s="338"/>
      <c r="CH5" s="338"/>
      <c r="CI5" s="339"/>
      <c r="CJ5" s="340" t="s">
        <v>227</v>
      </c>
      <c r="CK5" s="338"/>
      <c r="CL5" s="338"/>
      <c r="CM5" s="338"/>
      <c r="CN5" s="338"/>
      <c r="CO5" s="339"/>
      <c r="CP5" s="340" t="s">
        <v>51</v>
      </c>
      <c r="CQ5" s="338"/>
      <c r="CR5" s="338"/>
      <c r="CS5" s="338"/>
      <c r="CT5" s="338"/>
      <c r="CU5" s="338"/>
    </row>
    <row r="6" spans="1:99" ht="12" customHeight="1">
      <c r="A6" s="338"/>
      <c r="B6" s="338"/>
      <c r="C6" s="338"/>
      <c r="D6" s="338"/>
      <c r="E6" s="339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  <c r="U6" s="338"/>
      <c r="V6" s="338"/>
      <c r="W6" s="338"/>
      <c r="X6" s="338"/>
      <c r="Y6" s="338"/>
      <c r="Z6" s="338"/>
      <c r="AA6" s="338"/>
      <c r="AB6" s="338"/>
      <c r="AC6" s="338"/>
      <c r="AD6" s="338"/>
      <c r="AE6" s="338"/>
      <c r="AF6" s="338"/>
      <c r="AG6" s="338"/>
      <c r="AH6" s="338"/>
      <c r="AI6" s="338"/>
      <c r="AJ6" s="338"/>
      <c r="AK6" s="338"/>
      <c r="AL6" s="338"/>
      <c r="AM6" s="338"/>
      <c r="AN6" s="338"/>
      <c r="AO6" s="338"/>
      <c r="AP6" s="338"/>
      <c r="AQ6" s="338"/>
      <c r="AR6" s="338"/>
      <c r="AS6" s="338"/>
      <c r="AT6" s="338"/>
      <c r="AU6" s="338"/>
      <c r="AV6" s="338"/>
      <c r="AW6" s="338"/>
      <c r="AX6" s="339"/>
      <c r="AY6" s="340"/>
      <c r="AZ6" s="338"/>
      <c r="BA6" s="338"/>
      <c r="BB6" s="338"/>
      <c r="BC6" s="339"/>
      <c r="BD6" s="340"/>
      <c r="BE6" s="338"/>
      <c r="BF6" s="338"/>
      <c r="BG6" s="338"/>
      <c r="BH6" s="338"/>
      <c r="BI6" s="339"/>
      <c r="BJ6" s="340" t="s">
        <v>56</v>
      </c>
      <c r="BK6" s="338"/>
      <c r="BL6" s="338"/>
      <c r="BM6" s="338"/>
      <c r="BN6" s="338"/>
      <c r="BO6" s="338"/>
      <c r="BP6" s="339"/>
      <c r="BQ6" s="340"/>
      <c r="BR6" s="338"/>
      <c r="BS6" s="338"/>
      <c r="BT6" s="338"/>
      <c r="BU6" s="338"/>
      <c r="BV6" s="338"/>
      <c r="BW6" s="339"/>
      <c r="BX6" s="340" t="s">
        <v>228</v>
      </c>
      <c r="BY6" s="338"/>
      <c r="BZ6" s="338"/>
      <c r="CA6" s="338"/>
      <c r="CB6" s="338"/>
      <c r="CC6" s="339"/>
      <c r="CD6" s="340" t="s">
        <v>55</v>
      </c>
      <c r="CE6" s="338"/>
      <c r="CF6" s="338"/>
      <c r="CG6" s="338"/>
      <c r="CH6" s="338"/>
      <c r="CI6" s="339"/>
      <c r="CJ6" s="340" t="s">
        <v>55</v>
      </c>
      <c r="CK6" s="338"/>
      <c r="CL6" s="338"/>
      <c r="CM6" s="338"/>
      <c r="CN6" s="338"/>
      <c r="CO6" s="339"/>
      <c r="CP6" s="340" t="s">
        <v>55</v>
      </c>
      <c r="CQ6" s="338"/>
      <c r="CR6" s="338"/>
      <c r="CS6" s="338"/>
      <c r="CT6" s="338"/>
      <c r="CU6" s="338"/>
    </row>
    <row r="7" spans="1:99" ht="12" customHeight="1">
      <c r="A7" s="437"/>
      <c r="B7" s="437"/>
      <c r="C7" s="437"/>
      <c r="D7" s="437"/>
      <c r="E7" s="475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8"/>
      <c r="AD7" s="338"/>
      <c r="AE7" s="338"/>
      <c r="AF7" s="338"/>
      <c r="AG7" s="338"/>
      <c r="AH7" s="338"/>
      <c r="AI7" s="338"/>
      <c r="AJ7" s="338"/>
      <c r="AK7" s="338"/>
      <c r="AL7" s="338"/>
      <c r="AM7" s="338"/>
      <c r="AN7" s="338"/>
      <c r="AO7" s="338"/>
      <c r="AP7" s="338"/>
      <c r="AQ7" s="338"/>
      <c r="AR7" s="338"/>
      <c r="AS7" s="338"/>
      <c r="AT7" s="338"/>
      <c r="AU7" s="338"/>
      <c r="AV7" s="338"/>
      <c r="AW7" s="338"/>
      <c r="AX7" s="339"/>
      <c r="AY7" s="340"/>
      <c r="AZ7" s="338"/>
      <c r="BA7" s="338"/>
      <c r="BB7" s="338"/>
      <c r="BC7" s="339"/>
      <c r="BD7" s="340"/>
      <c r="BE7" s="338"/>
      <c r="BF7" s="338"/>
      <c r="BG7" s="338"/>
      <c r="BH7" s="338"/>
      <c r="BI7" s="339"/>
      <c r="BJ7" s="476" t="s">
        <v>229</v>
      </c>
      <c r="BK7" s="437"/>
      <c r="BL7" s="437"/>
      <c r="BM7" s="437"/>
      <c r="BN7" s="437"/>
      <c r="BO7" s="437"/>
      <c r="BP7" s="475"/>
      <c r="BQ7" s="476"/>
      <c r="BR7" s="437"/>
      <c r="BS7" s="437"/>
      <c r="BT7" s="437"/>
      <c r="BU7" s="437"/>
      <c r="BV7" s="437"/>
      <c r="BW7" s="475"/>
      <c r="BX7" s="340" t="s">
        <v>230</v>
      </c>
      <c r="BY7" s="338"/>
      <c r="BZ7" s="338"/>
      <c r="CA7" s="338"/>
      <c r="CB7" s="338"/>
      <c r="CC7" s="339"/>
      <c r="CD7" s="340" t="s">
        <v>231</v>
      </c>
      <c r="CE7" s="338"/>
      <c r="CF7" s="338"/>
      <c r="CG7" s="338"/>
      <c r="CH7" s="338"/>
      <c r="CI7" s="339"/>
      <c r="CJ7" s="340" t="s">
        <v>231</v>
      </c>
      <c r="CK7" s="338"/>
      <c r="CL7" s="338"/>
      <c r="CM7" s="338"/>
      <c r="CN7" s="338"/>
      <c r="CO7" s="339"/>
      <c r="CP7" s="340" t="s">
        <v>58</v>
      </c>
      <c r="CQ7" s="338"/>
      <c r="CR7" s="338"/>
      <c r="CS7" s="338"/>
      <c r="CT7" s="338"/>
      <c r="CU7" s="338"/>
    </row>
    <row r="8" spans="1:99" ht="12" customHeight="1">
      <c r="A8" s="471">
        <v>1</v>
      </c>
      <c r="B8" s="471"/>
      <c r="C8" s="471"/>
      <c r="D8" s="471"/>
      <c r="E8" s="341"/>
      <c r="F8" s="341">
        <v>2</v>
      </c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342"/>
      <c r="R8" s="342"/>
      <c r="S8" s="342"/>
      <c r="T8" s="342"/>
      <c r="U8" s="342"/>
      <c r="V8" s="342"/>
      <c r="W8" s="342"/>
      <c r="X8" s="342"/>
      <c r="Y8" s="342"/>
      <c r="Z8" s="342"/>
      <c r="AA8" s="342"/>
      <c r="AB8" s="342"/>
      <c r="AC8" s="342"/>
      <c r="AD8" s="342"/>
      <c r="AE8" s="342"/>
      <c r="AF8" s="342"/>
      <c r="AG8" s="342"/>
      <c r="AH8" s="342"/>
      <c r="AI8" s="342"/>
      <c r="AJ8" s="342"/>
      <c r="AK8" s="342"/>
      <c r="AL8" s="342"/>
      <c r="AM8" s="342"/>
      <c r="AN8" s="342"/>
      <c r="AO8" s="342"/>
      <c r="AP8" s="342"/>
      <c r="AQ8" s="342"/>
      <c r="AR8" s="342"/>
      <c r="AS8" s="342"/>
      <c r="AT8" s="342"/>
      <c r="AU8" s="342"/>
      <c r="AV8" s="342"/>
      <c r="AW8" s="342"/>
      <c r="AX8" s="342"/>
      <c r="AY8" s="472">
        <v>3</v>
      </c>
      <c r="AZ8" s="472"/>
      <c r="BA8" s="472"/>
      <c r="BB8" s="472"/>
      <c r="BC8" s="472"/>
      <c r="BD8" s="472">
        <v>4</v>
      </c>
      <c r="BE8" s="472"/>
      <c r="BF8" s="472"/>
      <c r="BG8" s="472"/>
      <c r="BH8" s="472"/>
      <c r="BI8" s="472"/>
      <c r="BJ8" s="473" t="s">
        <v>232</v>
      </c>
      <c r="BK8" s="473"/>
      <c r="BL8" s="473"/>
      <c r="BM8" s="473"/>
      <c r="BN8" s="473"/>
      <c r="BO8" s="473"/>
      <c r="BP8" s="473"/>
      <c r="BQ8" s="473" t="s">
        <v>233</v>
      </c>
      <c r="BR8" s="473"/>
      <c r="BS8" s="473"/>
      <c r="BT8" s="473"/>
      <c r="BU8" s="473"/>
      <c r="BV8" s="473"/>
      <c r="BW8" s="473"/>
      <c r="BX8" s="472">
        <v>5</v>
      </c>
      <c r="BY8" s="472"/>
      <c r="BZ8" s="472"/>
      <c r="CA8" s="472"/>
      <c r="CB8" s="472"/>
      <c r="CC8" s="472"/>
      <c r="CD8" s="472">
        <v>6</v>
      </c>
      <c r="CE8" s="472"/>
      <c r="CF8" s="472"/>
      <c r="CG8" s="472"/>
      <c r="CH8" s="472"/>
      <c r="CI8" s="472"/>
      <c r="CJ8" s="472">
        <v>7</v>
      </c>
      <c r="CK8" s="472"/>
      <c r="CL8" s="472"/>
      <c r="CM8" s="472"/>
      <c r="CN8" s="472"/>
      <c r="CO8" s="472"/>
      <c r="CP8" s="472">
        <v>8</v>
      </c>
      <c r="CQ8" s="472"/>
      <c r="CR8" s="472"/>
      <c r="CS8" s="472"/>
      <c r="CT8" s="472"/>
      <c r="CU8" s="474"/>
    </row>
    <row r="9" spans="1:99" ht="15" customHeight="1">
      <c r="A9" s="462" t="s">
        <v>234</v>
      </c>
      <c r="B9" s="462"/>
      <c r="C9" s="462"/>
      <c r="D9" s="462"/>
      <c r="E9" s="463"/>
      <c r="F9" s="464" t="s">
        <v>235</v>
      </c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464"/>
      <c r="V9" s="464"/>
      <c r="W9" s="464"/>
      <c r="X9" s="464"/>
      <c r="Y9" s="464"/>
      <c r="Z9" s="464"/>
      <c r="AA9" s="464"/>
      <c r="AB9" s="464"/>
      <c r="AC9" s="464"/>
      <c r="AD9" s="464"/>
      <c r="AE9" s="464"/>
      <c r="AF9" s="464"/>
      <c r="AG9" s="464"/>
      <c r="AH9" s="464"/>
      <c r="AI9" s="464"/>
      <c r="AJ9" s="464"/>
      <c r="AK9" s="464"/>
      <c r="AL9" s="464"/>
      <c r="AM9" s="464"/>
      <c r="AN9" s="464"/>
      <c r="AO9" s="464"/>
      <c r="AP9" s="464"/>
      <c r="AQ9" s="464"/>
      <c r="AR9" s="464"/>
      <c r="AS9" s="464"/>
      <c r="AT9" s="464"/>
      <c r="AU9" s="464"/>
      <c r="AV9" s="464"/>
      <c r="AW9" s="464"/>
      <c r="AX9" s="464"/>
      <c r="AY9" s="465" t="s">
        <v>236</v>
      </c>
      <c r="AZ9" s="466"/>
      <c r="BA9" s="466"/>
      <c r="BB9" s="466"/>
      <c r="BC9" s="466"/>
      <c r="BD9" s="467" t="s">
        <v>62</v>
      </c>
      <c r="BE9" s="467"/>
      <c r="BF9" s="467"/>
      <c r="BG9" s="467"/>
      <c r="BH9" s="467"/>
      <c r="BI9" s="467"/>
      <c r="BJ9" s="468"/>
      <c r="BK9" s="469"/>
      <c r="BL9" s="469"/>
      <c r="BM9" s="469"/>
      <c r="BN9" s="469"/>
      <c r="BO9" s="469"/>
      <c r="BP9" s="470"/>
      <c r="BQ9" s="468"/>
      <c r="BR9" s="469"/>
      <c r="BS9" s="469"/>
      <c r="BT9" s="469"/>
      <c r="BU9" s="469"/>
      <c r="BV9" s="469"/>
      <c r="BW9" s="470"/>
      <c r="BX9" s="458"/>
      <c r="BY9" s="458"/>
      <c r="BZ9" s="458"/>
      <c r="CA9" s="458"/>
      <c r="CB9" s="458"/>
      <c r="CC9" s="458"/>
      <c r="CD9" s="458"/>
      <c r="CE9" s="458"/>
      <c r="CF9" s="458"/>
      <c r="CG9" s="458"/>
      <c r="CH9" s="458"/>
      <c r="CI9" s="458"/>
      <c r="CJ9" s="458"/>
      <c r="CK9" s="458"/>
      <c r="CL9" s="458"/>
      <c r="CM9" s="458"/>
      <c r="CN9" s="458"/>
      <c r="CO9" s="458"/>
      <c r="CP9" s="458"/>
      <c r="CQ9" s="458"/>
      <c r="CR9" s="458"/>
      <c r="CS9" s="458"/>
      <c r="CT9" s="458"/>
      <c r="CU9" s="459"/>
    </row>
    <row r="10" spans="1:99" ht="12" customHeight="1">
      <c r="A10" s="401" t="s">
        <v>237</v>
      </c>
      <c r="B10" s="401"/>
      <c r="C10" s="401"/>
      <c r="D10" s="401"/>
      <c r="E10" s="402"/>
      <c r="F10" s="460" t="s">
        <v>67</v>
      </c>
      <c r="G10" s="461"/>
      <c r="H10" s="461"/>
      <c r="I10" s="461"/>
      <c r="J10" s="461"/>
      <c r="K10" s="461"/>
      <c r="L10" s="461"/>
      <c r="M10" s="461"/>
      <c r="N10" s="461"/>
      <c r="O10" s="461"/>
      <c r="P10" s="461"/>
      <c r="Q10" s="461"/>
      <c r="R10" s="461"/>
      <c r="S10" s="461"/>
      <c r="T10" s="461"/>
      <c r="U10" s="461"/>
      <c r="V10" s="461"/>
      <c r="W10" s="461"/>
      <c r="X10" s="461"/>
      <c r="Y10" s="461"/>
      <c r="Z10" s="461"/>
      <c r="AA10" s="461"/>
      <c r="AB10" s="461"/>
      <c r="AC10" s="461"/>
      <c r="AD10" s="461"/>
      <c r="AE10" s="461"/>
      <c r="AF10" s="461"/>
      <c r="AG10" s="461"/>
      <c r="AH10" s="461"/>
      <c r="AI10" s="461"/>
      <c r="AJ10" s="461"/>
      <c r="AK10" s="461"/>
      <c r="AL10" s="461"/>
      <c r="AM10" s="461"/>
      <c r="AN10" s="461"/>
      <c r="AO10" s="461"/>
      <c r="AP10" s="461"/>
      <c r="AQ10" s="461"/>
      <c r="AR10" s="461"/>
      <c r="AS10" s="461"/>
      <c r="AT10" s="461"/>
      <c r="AU10" s="461"/>
      <c r="AV10" s="461"/>
      <c r="AW10" s="461"/>
      <c r="AX10" s="448"/>
      <c r="AY10" s="403" t="s">
        <v>238</v>
      </c>
      <c r="AZ10" s="374"/>
      <c r="BA10" s="374"/>
      <c r="BB10" s="374"/>
      <c r="BC10" s="375"/>
      <c r="BD10" s="373" t="s">
        <v>62</v>
      </c>
      <c r="BE10" s="374"/>
      <c r="BF10" s="374"/>
      <c r="BG10" s="374"/>
      <c r="BH10" s="374"/>
      <c r="BI10" s="375"/>
      <c r="BJ10" s="373"/>
      <c r="BK10" s="374"/>
      <c r="BL10" s="374"/>
      <c r="BM10" s="374"/>
      <c r="BN10" s="374"/>
      <c r="BO10" s="374"/>
      <c r="BP10" s="375"/>
      <c r="BQ10" s="373"/>
      <c r="BR10" s="374"/>
      <c r="BS10" s="374"/>
      <c r="BT10" s="374"/>
      <c r="BU10" s="374"/>
      <c r="BV10" s="374"/>
      <c r="BW10" s="375"/>
      <c r="BX10" s="379"/>
      <c r="BY10" s="380"/>
      <c r="BZ10" s="380"/>
      <c r="CA10" s="380"/>
      <c r="CB10" s="380"/>
      <c r="CC10" s="381"/>
      <c r="CD10" s="379"/>
      <c r="CE10" s="380"/>
      <c r="CF10" s="380"/>
      <c r="CG10" s="380"/>
      <c r="CH10" s="380"/>
      <c r="CI10" s="381"/>
      <c r="CJ10" s="379"/>
      <c r="CK10" s="380"/>
      <c r="CL10" s="380"/>
      <c r="CM10" s="380"/>
      <c r="CN10" s="380"/>
      <c r="CO10" s="381"/>
      <c r="CP10" s="379"/>
      <c r="CQ10" s="380"/>
      <c r="CR10" s="380"/>
      <c r="CS10" s="380"/>
      <c r="CT10" s="380"/>
      <c r="CU10" s="385"/>
    </row>
    <row r="11" spans="1:99" ht="12" customHeight="1">
      <c r="A11" s="401"/>
      <c r="B11" s="401"/>
      <c r="C11" s="401"/>
      <c r="D11" s="401"/>
      <c r="E11" s="402"/>
      <c r="F11" s="451" t="s">
        <v>239</v>
      </c>
      <c r="G11" s="452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  <c r="T11" s="452"/>
      <c r="U11" s="452"/>
      <c r="V11" s="452"/>
      <c r="W11" s="452"/>
      <c r="X11" s="452"/>
      <c r="Y11" s="452"/>
      <c r="Z11" s="452"/>
      <c r="AA11" s="452"/>
      <c r="AB11" s="452"/>
      <c r="AC11" s="452"/>
      <c r="AD11" s="452"/>
      <c r="AE11" s="452"/>
      <c r="AF11" s="452"/>
      <c r="AG11" s="452"/>
      <c r="AH11" s="452"/>
      <c r="AI11" s="452"/>
      <c r="AJ11" s="452"/>
      <c r="AK11" s="452"/>
      <c r="AL11" s="452"/>
      <c r="AM11" s="452"/>
      <c r="AN11" s="452"/>
      <c r="AO11" s="452"/>
      <c r="AP11" s="452"/>
      <c r="AQ11" s="452"/>
      <c r="AR11" s="452"/>
      <c r="AS11" s="452"/>
      <c r="AT11" s="452"/>
      <c r="AU11" s="452"/>
      <c r="AV11" s="452"/>
      <c r="AW11" s="452"/>
      <c r="AX11" s="453"/>
      <c r="AY11" s="413"/>
      <c r="AZ11" s="388"/>
      <c r="BA11" s="388"/>
      <c r="BB11" s="388"/>
      <c r="BC11" s="389"/>
      <c r="BD11" s="387"/>
      <c r="BE11" s="388"/>
      <c r="BF11" s="388"/>
      <c r="BG11" s="388"/>
      <c r="BH11" s="388"/>
      <c r="BI11" s="389"/>
      <c r="BJ11" s="387"/>
      <c r="BK11" s="388"/>
      <c r="BL11" s="388"/>
      <c r="BM11" s="388"/>
      <c r="BN11" s="388"/>
      <c r="BO11" s="388"/>
      <c r="BP11" s="389"/>
      <c r="BQ11" s="387"/>
      <c r="BR11" s="388"/>
      <c r="BS11" s="388"/>
      <c r="BT11" s="388"/>
      <c r="BU11" s="388"/>
      <c r="BV11" s="388"/>
      <c r="BW11" s="389"/>
      <c r="BX11" s="393"/>
      <c r="BY11" s="394"/>
      <c r="BZ11" s="394"/>
      <c r="CA11" s="394"/>
      <c r="CB11" s="394"/>
      <c r="CC11" s="395"/>
      <c r="CD11" s="393"/>
      <c r="CE11" s="394"/>
      <c r="CF11" s="394"/>
      <c r="CG11" s="394"/>
      <c r="CH11" s="394"/>
      <c r="CI11" s="395"/>
      <c r="CJ11" s="393"/>
      <c r="CK11" s="394"/>
      <c r="CL11" s="394"/>
      <c r="CM11" s="394"/>
      <c r="CN11" s="394"/>
      <c r="CO11" s="395"/>
      <c r="CP11" s="393"/>
      <c r="CQ11" s="394"/>
      <c r="CR11" s="394"/>
      <c r="CS11" s="394"/>
      <c r="CT11" s="394"/>
      <c r="CU11" s="399"/>
    </row>
    <row r="12" spans="1:99" ht="12" customHeight="1">
      <c r="A12" s="401"/>
      <c r="B12" s="401"/>
      <c r="C12" s="401"/>
      <c r="D12" s="401"/>
      <c r="E12" s="402"/>
      <c r="F12" s="451" t="s">
        <v>240</v>
      </c>
      <c r="G12" s="45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  <c r="T12" s="452"/>
      <c r="U12" s="452"/>
      <c r="V12" s="452"/>
      <c r="W12" s="452"/>
      <c r="X12" s="452"/>
      <c r="Y12" s="452"/>
      <c r="Z12" s="452"/>
      <c r="AA12" s="452"/>
      <c r="AB12" s="452"/>
      <c r="AC12" s="452"/>
      <c r="AD12" s="452"/>
      <c r="AE12" s="452"/>
      <c r="AF12" s="452"/>
      <c r="AG12" s="452"/>
      <c r="AH12" s="452"/>
      <c r="AI12" s="452"/>
      <c r="AJ12" s="452"/>
      <c r="AK12" s="452"/>
      <c r="AL12" s="452"/>
      <c r="AM12" s="452"/>
      <c r="AN12" s="452"/>
      <c r="AO12" s="452"/>
      <c r="AP12" s="452"/>
      <c r="AQ12" s="452"/>
      <c r="AR12" s="452"/>
      <c r="AS12" s="452"/>
      <c r="AT12" s="452"/>
      <c r="AU12" s="452"/>
      <c r="AV12" s="452"/>
      <c r="AW12" s="452"/>
      <c r="AX12" s="453"/>
      <c r="AY12" s="413"/>
      <c r="AZ12" s="388"/>
      <c r="BA12" s="388"/>
      <c r="BB12" s="388"/>
      <c r="BC12" s="389"/>
      <c r="BD12" s="387"/>
      <c r="BE12" s="388"/>
      <c r="BF12" s="388"/>
      <c r="BG12" s="388"/>
      <c r="BH12" s="388"/>
      <c r="BI12" s="389"/>
      <c r="BJ12" s="387"/>
      <c r="BK12" s="388"/>
      <c r="BL12" s="388"/>
      <c r="BM12" s="388"/>
      <c r="BN12" s="388"/>
      <c r="BO12" s="388"/>
      <c r="BP12" s="389"/>
      <c r="BQ12" s="387"/>
      <c r="BR12" s="388"/>
      <c r="BS12" s="388"/>
      <c r="BT12" s="388"/>
      <c r="BU12" s="388"/>
      <c r="BV12" s="388"/>
      <c r="BW12" s="389"/>
      <c r="BX12" s="393"/>
      <c r="BY12" s="394"/>
      <c r="BZ12" s="394"/>
      <c r="CA12" s="394"/>
      <c r="CB12" s="394"/>
      <c r="CC12" s="395"/>
      <c r="CD12" s="393"/>
      <c r="CE12" s="394"/>
      <c r="CF12" s="394"/>
      <c r="CG12" s="394"/>
      <c r="CH12" s="394"/>
      <c r="CI12" s="395"/>
      <c r="CJ12" s="393"/>
      <c r="CK12" s="394"/>
      <c r="CL12" s="394"/>
      <c r="CM12" s="394"/>
      <c r="CN12" s="394"/>
      <c r="CO12" s="395"/>
      <c r="CP12" s="393"/>
      <c r="CQ12" s="394"/>
      <c r="CR12" s="394"/>
      <c r="CS12" s="394"/>
      <c r="CT12" s="394"/>
      <c r="CU12" s="399"/>
    </row>
    <row r="13" spans="1:99" ht="12" customHeight="1">
      <c r="A13" s="401"/>
      <c r="B13" s="401"/>
      <c r="C13" s="401"/>
      <c r="D13" s="401"/>
      <c r="E13" s="402"/>
      <c r="F13" s="451" t="s">
        <v>241</v>
      </c>
      <c r="G13" s="452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  <c r="T13" s="452"/>
      <c r="U13" s="452"/>
      <c r="V13" s="452"/>
      <c r="W13" s="452"/>
      <c r="X13" s="452"/>
      <c r="Y13" s="452"/>
      <c r="Z13" s="452"/>
      <c r="AA13" s="452"/>
      <c r="AB13" s="452"/>
      <c r="AC13" s="452"/>
      <c r="AD13" s="452"/>
      <c r="AE13" s="452"/>
      <c r="AF13" s="452"/>
      <c r="AG13" s="452"/>
      <c r="AH13" s="452"/>
      <c r="AI13" s="452"/>
      <c r="AJ13" s="452"/>
      <c r="AK13" s="452"/>
      <c r="AL13" s="452"/>
      <c r="AM13" s="452"/>
      <c r="AN13" s="452"/>
      <c r="AO13" s="452"/>
      <c r="AP13" s="452"/>
      <c r="AQ13" s="452"/>
      <c r="AR13" s="452"/>
      <c r="AS13" s="452"/>
      <c r="AT13" s="452"/>
      <c r="AU13" s="452"/>
      <c r="AV13" s="452"/>
      <c r="AW13" s="452"/>
      <c r="AX13" s="453"/>
      <c r="AY13" s="413"/>
      <c r="AZ13" s="388"/>
      <c r="BA13" s="388"/>
      <c r="BB13" s="388"/>
      <c r="BC13" s="389"/>
      <c r="BD13" s="387"/>
      <c r="BE13" s="388"/>
      <c r="BF13" s="388"/>
      <c r="BG13" s="388"/>
      <c r="BH13" s="388"/>
      <c r="BI13" s="389"/>
      <c r="BJ13" s="387"/>
      <c r="BK13" s="388"/>
      <c r="BL13" s="388"/>
      <c r="BM13" s="388"/>
      <c r="BN13" s="388"/>
      <c r="BO13" s="388"/>
      <c r="BP13" s="389"/>
      <c r="BQ13" s="387"/>
      <c r="BR13" s="388"/>
      <c r="BS13" s="388"/>
      <c r="BT13" s="388"/>
      <c r="BU13" s="388"/>
      <c r="BV13" s="388"/>
      <c r="BW13" s="389"/>
      <c r="BX13" s="393"/>
      <c r="BY13" s="394"/>
      <c r="BZ13" s="394"/>
      <c r="CA13" s="394"/>
      <c r="CB13" s="394"/>
      <c r="CC13" s="395"/>
      <c r="CD13" s="393"/>
      <c r="CE13" s="394"/>
      <c r="CF13" s="394"/>
      <c r="CG13" s="394"/>
      <c r="CH13" s="394"/>
      <c r="CI13" s="395"/>
      <c r="CJ13" s="393"/>
      <c r="CK13" s="394"/>
      <c r="CL13" s="394"/>
      <c r="CM13" s="394"/>
      <c r="CN13" s="394"/>
      <c r="CO13" s="395"/>
      <c r="CP13" s="393"/>
      <c r="CQ13" s="394"/>
      <c r="CR13" s="394"/>
      <c r="CS13" s="394"/>
      <c r="CT13" s="394"/>
      <c r="CU13" s="399"/>
    </row>
    <row r="14" spans="1:99" ht="12" customHeight="1">
      <c r="A14" s="401"/>
      <c r="B14" s="401"/>
      <c r="C14" s="401"/>
      <c r="D14" s="401"/>
      <c r="E14" s="402"/>
      <c r="F14" s="451" t="s">
        <v>242</v>
      </c>
      <c r="G14" s="452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  <c r="T14" s="452"/>
      <c r="U14" s="452"/>
      <c r="V14" s="452"/>
      <c r="W14" s="452"/>
      <c r="X14" s="452"/>
      <c r="Y14" s="452"/>
      <c r="Z14" s="452"/>
      <c r="AA14" s="452"/>
      <c r="AB14" s="452"/>
      <c r="AC14" s="452"/>
      <c r="AD14" s="452"/>
      <c r="AE14" s="452"/>
      <c r="AF14" s="452"/>
      <c r="AG14" s="452"/>
      <c r="AH14" s="452"/>
      <c r="AI14" s="452"/>
      <c r="AJ14" s="452"/>
      <c r="AK14" s="452"/>
      <c r="AL14" s="452"/>
      <c r="AM14" s="452"/>
      <c r="AN14" s="452"/>
      <c r="AO14" s="452"/>
      <c r="AP14" s="452"/>
      <c r="AQ14" s="452"/>
      <c r="AR14" s="452"/>
      <c r="AS14" s="452"/>
      <c r="AT14" s="452"/>
      <c r="AU14" s="452"/>
      <c r="AV14" s="452"/>
      <c r="AW14" s="452"/>
      <c r="AX14" s="453"/>
      <c r="AY14" s="413"/>
      <c r="AZ14" s="388"/>
      <c r="BA14" s="388"/>
      <c r="BB14" s="388"/>
      <c r="BC14" s="389"/>
      <c r="BD14" s="387"/>
      <c r="BE14" s="388"/>
      <c r="BF14" s="388"/>
      <c r="BG14" s="388"/>
      <c r="BH14" s="388"/>
      <c r="BI14" s="389"/>
      <c r="BJ14" s="387"/>
      <c r="BK14" s="388"/>
      <c r="BL14" s="388"/>
      <c r="BM14" s="388"/>
      <c r="BN14" s="388"/>
      <c r="BO14" s="388"/>
      <c r="BP14" s="389"/>
      <c r="BQ14" s="387"/>
      <c r="BR14" s="388"/>
      <c r="BS14" s="388"/>
      <c r="BT14" s="388"/>
      <c r="BU14" s="388"/>
      <c r="BV14" s="388"/>
      <c r="BW14" s="389"/>
      <c r="BX14" s="393"/>
      <c r="BY14" s="394"/>
      <c r="BZ14" s="394"/>
      <c r="CA14" s="394"/>
      <c r="CB14" s="394"/>
      <c r="CC14" s="395"/>
      <c r="CD14" s="393"/>
      <c r="CE14" s="394"/>
      <c r="CF14" s="394"/>
      <c r="CG14" s="394"/>
      <c r="CH14" s="394"/>
      <c r="CI14" s="395"/>
      <c r="CJ14" s="393"/>
      <c r="CK14" s="394"/>
      <c r="CL14" s="394"/>
      <c r="CM14" s="394"/>
      <c r="CN14" s="394"/>
      <c r="CO14" s="395"/>
      <c r="CP14" s="393"/>
      <c r="CQ14" s="394"/>
      <c r="CR14" s="394"/>
      <c r="CS14" s="394"/>
      <c r="CT14" s="394"/>
      <c r="CU14" s="399"/>
    </row>
    <row r="15" spans="1:99" ht="12" customHeight="1">
      <c r="A15" s="401"/>
      <c r="B15" s="401"/>
      <c r="C15" s="401"/>
      <c r="D15" s="401"/>
      <c r="E15" s="402"/>
      <c r="F15" s="451" t="s">
        <v>243</v>
      </c>
      <c r="G15" s="452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  <c r="T15" s="452"/>
      <c r="U15" s="452"/>
      <c r="V15" s="452"/>
      <c r="W15" s="452"/>
      <c r="X15" s="452"/>
      <c r="Y15" s="452"/>
      <c r="Z15" s="452"/>
      <c r="AA15" s="452"/>
      <c r="AB15" s="452"/>
      <c r="AC15" s="452"/>
      <c r="AD15" s="452"/>
      <c r="AE15" s="452"/>
      <c r="AF15" s="452"/>
      <c r="AG15" s="452"/>
      <c r="AH15" s="452"/>
      <c r="AI15" s="452"/>
      <c r="AJ15" s="452"/>
      <c r="AK15" s="452"/>
      <c r="AL15" s="452"/>
      <c r="AM15" s="452"/>
      <c r="AN15" s="452"/>
      <c r="AO15" s="452"/>
      <c r="AP15" s="452"/>
      <c r="AQ15" s="452"/>
      <c r="AR15" s="452"/>
      <c r="AS15" s="452"/>
      <c r="AT15" s="452"/>
      <c r="AU15" s="452"/>
      <c r="AV15" s="452"/>
      <c r="AW15" s="452"/>
      <c r="AX15" s="453"/>
      <c r="AY15" s="413"/>
      <c r="AZ15" s="388"/>
      <c r="BA15" s="388"/>
      <c r="BB15" s="388"/>
      <c r="BC15" s="389"/>
      <c r="BD15" s="387"/>
      <c r="BE15" s="388"/>
      <c r="BF15" s="388"/>
      <c r="BG15" s="388"/>
      <c r="BH15" s="388"/>
      <c r="BI15" s="389"/>
      <c r="BJ15" s="387"/>
      <c r="BK15" s="388"/>
      <c r="BL15" s="388"/>
      <c r="BM15" s="388"/>
      <c r="BN15" s="388"/>
      <c r="BO15" s="388"/>
      <c r="BP15" s="389"/>
      <c r="BQ15" s="387"/>
      <c r="BR15" s="388"/>
      <c r="BS15" s="388"/>
      <c r="BT15" s="388"/>
      <c r="BU15" s="388"/>
      <c r="BV15" s="388"/>
      <c r="BW15" s="389"/>
      <c r="BX15" s="393"/>
      <c r="BY15" s="394"/>
      <c r="BZ15" s="394"/>
      <c r="CA15" s="394"/>
      <c r="CB15" s="394"/>
      <c r="CC15" s="395"/>
      <c r="CD15" s="393"/>
      <c r="CE15" s="394"/>
      <c r="CF15" s="394"/>
      <c r="CG15" s="394"/>
      <c r="CH15" s="394"/>
      <c r="CI15" s="395"/>
      <c r="CJ15" s="393"/>
      <c r="CK15" s="394"/>
      <c r="CL15" s="394"/>
      <c r="CM15" s="394"/>
      <c r="CN15" s="394"/>
      <c r="CO15" s="395"/>
      <c r="CP15" s="393"/>
      <c r="CQ15" s="394"/>
      <c r="CR15" s="394"/>
      <c r="CS15" s="394"/>
      <c r="CT15" s="394"/>
      <c r="CU15" s="399"/>
    </row>
    <row r="16" spans="1:99" ht="12" customHeight="1">
      <c r="A16" s="401"/>
      <c r="B16" s="401"/>
      <c r="C16" s="401"/>
      <c r="D16" s="401"/>
      <c r="E16" s="402"/>
      <c r="F16" s="451" t="s">
        <v>244</v>
      </c>
      <c r="G16" s="452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  <c r="T16" s="452"/>
      <c r="U16" s="452"/>
      <c r="V16" s="452"/>
      <c r="W16" s="452"/>
      <c r="X16" s="452"/>
      <c r="Y16" s="452"/>
      <c r="Z16" s="452"/>
      <c r="AA16" s="452"/>
      <c r="AB16" s="452"/>
      <c r="AC16" s="452"/>
      <c r="AD16" s="452"/>
      <c r="AE16" s="452"/>
      <c r="AF16" s="452"/>
      <c r="AG16" s="452"/>
      <c r="AH16" s="452"/>
      <c r="AI16" s="452"/>
      <c r="AJ16" s="452"/>
      <c r="AK16" s="452"/>
      <c r="AL16" s="452"/>
      <c r="AM16" s="452"/>
      <c r="AN16" s="452"/>
      <c r="AO16" s="452"/>
      <c r="AP16" s="452"/>
      <c r="AQ16" s="452"/>
      <c r="AR16" s="452"/>
      <c r="AS16" s="452"/>
      <c r="AT16" s="452"/>
      <c r="AU16" s="452"/>
      <c r="AV16" s="452"/>
      <c r="AW16" s="452"/>
      <c r="AX16" s="453"/>
      <c r="AY16" s="413"/>
      <c r="AZ16" s="388"/>
      <c r="BA16" s="388"/>
      <c r="BB16" s="388"/>
      <c r="BC16" s="389"/>
      <c r="BD16" s="387"/>
      <c r="BE16" s="388"/>
      <c r="BF16" s="388"/>
      <c r="BG16" s="388"/>
      <c r="BH16" s="388"/>
      <c r="BI16" s="389"/>
      <c r="BJ16" s="387"/>
      <c r="BK16" s="388"/>
      <c r="BL16" s="388"/>
      <c r="BM16" s="388"/>
      <c r="BN16" s="388"/>
      <c r="BO16" s="388"/>
      <c r="BP16" s="389"/>
      <c r="BQ16" s="387"/>
      <c r="BR16" s="388"/>
      <c r="BS16" s="388"/>
      <c r="BT16" s="388"/>
      <c r="BU16" s="388"/>
      <c r="BV16" s="388"/>
      <c r="BW16" s="389"/>
      <c r="BX16" s="393"/>
      <c r="BY16" s="394"/>
      <c r="BZ16" s="394"/>
      <c r="CA16" s="394"/>
      <c r="CB16" s="394"/>
      <c r="CC16" s="395"/>
      <c r="CD16" s="393"/>
      <c r="CE16" s="394"/>
      <c r="CF16" s="394"/>
      <c r="CG16" s="394"/>
      <c r="CH16" s="394"/>
      <c r="CI16" s="395"/>
      <c r="CJ16" s="393"/>
      <c r="CK16" s="394"/>
      <c r="CL16" s="394"/>
      <c r="CM16" s="394"/>
      <c r="CN16" s="394"/>
      <c r="CO16" s="395"/>
      <c r="CP16" s="393"/>
      <c r="CQ16" s="394"/>
      <c r="CR16" s="394"/>
      <c r="CS16" s="394"/>
      <c r="CT16" s="394"/>
      <c r="CU16" s="399"/>
    </row>
    <row r="17" spans="1:99" ht="12" customHeight="1">
      <c r="A17" s="401"/>
      <c r="B17" s="401"/>
      <c r="C17" s="401"/>
      <c r="D17" s="401"/>
      <c r="E17" s="402"/>
      <c r="F17" s="451" t="s">
        <v>245</v>
      </c>
      <c r="G17" s="452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  <c r="T17" s="452"/>
      <c r="U17" s="452"/>
      <c r="V17" s="452"/>
      <c r="W17" s="452"/>
      <c r="X17" s="452"/>
      <c r="Y17" s="452"/>
      <c r="Z17" s="452"/>
      <c r="AA17" s="452"/>
      <c r="AB17" s="452"/>
      <c r="AC17" s="452"/>
      <c r="AD17" s="452"/>
      <c r="AE17" s="452"/>
      <c r="AF17" s="452"/>
      <c r="AG17" s="452"/>
      <c r="AH17" s="452"/>
      <c r="AI17" s="452"/>
      <c r="AJ17" s="452"/>
      <c r="AK17" s="452"/>
      <c r="AL17" s="452"/>
      <c r="AM17" s="452"/>
      <c r="AN17" s="452"/>
      <c r="AO17" s="452"/>
      <c r="AP17" s="452"/>
      <c r="AQ17" s="452"/>
      <c r="AR17" s="452"/>
      <c r="AS17" s="452"/>
      <c r="AT17" s="452"/>
      <c r="AU17" s="452"/>
      <c r="AV17" s="452"/>
      <c r="AW17" s="452"/>
      <c r="AX17" s="453"/>
      <c r="AY17" s="413"/>
      <c r="AZ17" s="388"/>
      <c r="BA17" s="388"/>
      <c r="BB17" s="388"/>
      <c r="BC17" s="389"/>
      <c r="BD17" s="387"/>
      <c r="BE17" s="388"/>
      <c r="BF17" s="388"/>
      <c r="BG17" s="388"/>
      <c r="BH17" s="388"/>
      <c r="BI17" s="389"/>
      <c r="BJ17" s="387"/>
      <c r="BK17" s="388"/>
      <c r="BL17" s="388"/>
      <c r="BM17" s="388"/>
      <c r="BN17" s="388"/>
      <c r="BO17" s="388"/>
      <c r="BP17" s="389"/>
      <c r="BQ17" s="387"/>
      <c r="BR17" s="388"/>
      <c r="BS17" s="388"/>
      <c r="BT17" s="388"/>
      <c r="BU17" s="388"/>
      <c r="BV17" s="388"/>
      <c r="BW17" s="389"/>
      <c r="BX17" s="393"/>
      <c r="BY17" s="394"/>
      <c r="BZ17" s="394"/>
      <c r="CA17" s="394"/>
      <c r="CB17" s="394"/>
      <c r="CC17" s="395"/>
      <c r="CD17" s="393"/>
      <c r="CE17" s="394"/>
      <c r="CF17" s="394"/>
      <c r="CG17" s="394"/>
      <c r="CH17" s="394"/>
      <c r="CI17" s="395"/>
      <c r="CJ17" s="393"/>
      <c r="CK17" s="394"/>
      <c r="CL17" s="394"/>
      <c r="CM17" s="394"/>
      <c r="CN17" s="394"/>
      <c r="CO17" s="395"/>
      <c r="CP17" s="393"/>
      <c r="CQ17" s="394"/>
      <c r="CR17" s="394"/>
      <c r="CS17" s="394"/>
      <c r="CT17" s="394"/>
      <c r="CU17" s="399"/>
    </row>
    <row r="18" spans="1:99" ht="12" customHeight="1">
      <c r="A18" s="401"/>
      <c r="B18" s="401"/>
      <c r="C18" s="401"/>
      <c r="D18" s="401"/>
      <c r="E18" s="402"/>
      <c r="F18" s="454" t="s">
        <v>246</v>
      </c>
      <c r="G18" s="454"/>
      <c r="H18" s="454"/>
      <c r="I18" s="454"/>
      <c r="J18" s="454"/>
      <c r="K18" s="454"/>
      <c r="L18" s="454"/>
      <c r="M18" s="454"/>
      <c r="N18" s="454"/>
      <c r="O18" s="454"/>
      <c r="P18" s="454"/>
      <c r="Q18" s="454"/>
      <c r="R18" s="454"/>
      <c r="S18" s="454"/>
      <c r="T18" s="454"/>
      <c r="U18" s="454"/>
      <c r="V18" s="454"/>
      <c r="W18" s="454"/>
      <c r="X18" s="454"/>
      <c r="Y18" s="454"/>
      <c r="Z18" s="454"/>
      <c r="AA18" s="454"/>
      <c r="AB18" s="454"/>
      <c r="AC18" s="454"/>
      <c r="AD18" s="454"/>
      <c r="AE18" s="454"/>
      <c r="AF18" s="454"/>
      <c r="AG18" s="454"/>
      <c r="AH18" s="454"/>
      <c r="AI18" s="454"/>
      <c r="AJ18" s="454"/>
      <c r="AK18" s="454"/>
      <c r="AL18" s="454"/>
      <c r="AM18" s="454"/>
      <c r="AN18" s="454"/>
      <c r="AO18" s="454"/>
      <c r="AP18" s="454"/>
      <c r="AQ18" s="454"/>
      <c r="AR18" s="454"/>
      <c r="AS18" s="454"/>
      <c r="AT18" s="454"/>
      <c r="AU18" s="454"/>
      <c r="AV18" s="454"/>
      <c r="AW18" s="454"/>
      <c r="AX18" s="454"/>
      <c r="AY18" s="404"/>
      <c r="AZ18" s="377"/>
      <c r="BA18" s="377"/>
      <c r="BB18" s="377"/>
      <c r="BC18" s="378"/>
      <c r="BD18" s="376"/>
      <c r="BE18" s="377"/>
      <c r="BF18" s="377"/>
      <c r="BG18" s="377"/>
      <c r="BH18" s="377"/>
      <c r="BI18" s="378"/>
      <c r="BJ18" s="376"/>
      <c r="BK18" s="377"/>
      <c r="BL18" s="377"/>
      <c r="BM18" s="377"/>
      <c r="BN18" s="377"/>
      <c r="BO18" s="377"/>
      <c r="BP18" s="378"/>
      <c r="BQ18" s="376"/>
      <c r="BR18" s="377"/>
      <c r="BS18" s="377"/>
      <c r="BT18" s="377"/>
      <c r="BU18" s="377"/>
      <c r="BV18" s="377"/>
      <c r="BW18" s="378"/>
      <c r="BX18" s="382"/>
      <c r="BY18" s="383"/>
      <c r="BZ18" s="383"/>
      <c r="CA18" s="383"/>
      <c r="CB18" s="383"/>
      <c r="CC18" s="384"/>
      <c r="CD18" s="382"/>
      <c r="CE18" s="383"/>
      <c r="CF18" s="383"/>
      <c r="CG18" s="383"/>
      <c r="CH18" s="383"/>
      <c r="CI18" s="384"/>
      <c r="CJ18" s="382"/>
      <c r="CK18" s="383"/>
      <c r="CL18" s="383"/>
      <c r="CM18" s="383"/>
      <c r="CN18" s="383"/>
      <c r="CO18" s="384"/>
      <c r="CP18" s="382"/>
      <c r="CQ18" s="383"/>
      <c r="CR18" s="383"/>
      <c r="CS18" s="383"/>
      <c r="CT18" s="383"/>
      <c r="CU18" s="386"/>
    </row>
    <row r="19" spans="1:99" ht="12" customHeight="1">
      <c r="A19" s="401" t="s">
        <v>247</v>
      </c>
      <c r="B19" s="401"/>
      <c r="C19" s="401"/>
      <c r="D19" s="401"/>
      <c r="E19" s="402"/>
      <c r="F19" s="448" t="s">
        <v>248</v>
      </c>
      <c r="G19" s="449"/>
      <c r="H19" s="449"/>
      <c r="I19" s="449"/>
      <c r="J19" s="449"/>
      <c r="K19" s="449"/>
      <c r="L19" s="449"/>
      <c r="M19" s="449"/>
      <c r="N19" s="449"/>
      <c r="O19" s="449"/>
      <c r="P19" s="449"/>
      <c r="Q19" s="449"/>
      <c r="R19" s="449"/>
      <c r="S19" s="449"/>
      <c r="T19" s="449"/>
      <c r="U19" s="449"/>
      <c r="V19" s="449"/>
      <c r="W19" s="449"/>
      <c r="X19" s="449"/>
      <c r="Y19" s="449"/>
      <c r="Z19" s="449"/>
      <c r="AA19" s="449"/>
      <c r="AB19" s="449"/>
      <c r="AC19" s="449"/>
      <c r="AD19" s="449"/>
      <c r="AE19" s="449"/>
      <c r="AF19" s="449"/>
      <c r="AG19" s="449"/>
      <c r="AH19" s="449"/>
      <c r="AI19" s="449"/>
      <c r="AJ19" s="449"/>
      <c r="AK19" s="449"/>
      <c r="AL19" s="449"/>
      <c r="AM19" s="449"/>
      <c r="AN19" s="449"/>
      <c r="AO19" s="449"/>
      <c r="AP19" s="449"/>
      <c r="AQ19" s="449"/>
      <c r="AR19" s="449"/>
      <c r="AS19" s="449"/>
      <c r="AT19" s="449"/>
      <c r="AU19" s="449"/>
      <c r="AV19" s="449"/>
      <c r="AW19" s="449"/>
      <c r="AX19" s="450"/>
      <c r="AY19" s="403" t="s">
        <v>249</v>
      </c>
      <c r="AZ19" s="374"/>
      <c r="BA19" s="374"/>
      <c r="BB19" s="374"/>
      <c r="BC19" s="375"/>
      <c r="BD19" s="373" t="s">
        <v>62</v>
      </c>
      <c r="BE19" s="374"/>
      <c r="BF19" s="374"/>
      <c r="BG19" s="374"/>
      <c r="BH19" s="374"/>
      <c r="BI19" s="375"/>
      <c r="BJ19" s="373"/>
      <c r="BK19" s="374"/>
      <c r="BL19" s="374"/>
      <c r="BM19" s="374"/>
      <c r="BN19" s="374"/>
      <c r="BO19" s="374"/>
      <c r="BP19" s="375"/>
      <c r="BQ19" s="373"/>
      <c r="BR19" s="374"/>
      <c r="BS19" s="374"/>
      <c r="BT19" s="374"/>
      <c r="BU19" s="374"/>
      <c r="BV19" s="374"/>
      <c r="BW19" s="375"/>
      <c r="BX19" s="379"/>
      <c r="BY19" s="380"/>
      <c r="BZ19" s="380"/>
      <c r="CA19" s="380"/>
      <c r="CB19" s="380"/>
      <c r="CC19" s="381"/>
      <c r="CD19" s="379"/>
      <c r="CE19" s="380"/>
      <c r="CF19" s="380"/>
      <c r="CG19" s="380"/>
      <c r="CH19" s="380"/>
      <c r="CI19" s="381"/>
      <c r="CJ19" s="379"/>
      <c r="CK19" s="380"/>
      <c r="CL19" s="380"/>
      <c r="CM19" s="380"/>
      <c r="CN19" s="380"/>
      <c r="CO19" s="381"/>
      <c r="CP19" s="379"/>
      <c r="CQ19" s="380"/>
      <c r="CR19" s="380"/>
      <c r="CS19" s="380"/>
      <c r="CT19" s="380"/>
      <c r="CU19" s="385"/>
    </row>
    <row r="20" spans="1:99" ht="12" customHeight="1">
      <c r="A20" s="401"/>
      <c r="B20" s="401"/>
      <c r="C20" s="401"/>
      <c r="D20" s="401"/>
      <c r="E20" s="402"/>
      <c r="F20" s="451" t="s">
        <v>250</v>
      </c>
      <c r="G20" s="452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  <c r="T20" s="452"/>
      <c r="U20" s="452"/>
      <c r="V20" s="452"/>
      <c r="W20" s="452"/>
      <c r="X20" s="452"/>
      <c r="Y20" s="452"/>
      <c r="Z20" s="452"/>
      <c r="AA20" s="452"/>
      <c r="AB20" s="452"/>
      <c r="AC20" s="452"/>
      <c r="AD20" s="452"/>
      <c r="AE20" s="452"/>
      <c r="AF20" s="452"/>
      <c r="AG20" s="452"/>
      <c r="AH20" s="452"/>
      <c r="AI20" s="452"/>
      <c r="AJ20" s="452"/>
      <c r="AK20" s="452"/>
      <c r="AL20" s="452"/>
      <c r="AM20" s="452"/>
      <c r="AN20" s="452"/>
      <c r="AO20" s="452"/>
      <c r="AP20" s="452"/>
      <c r="AQ20" s="452"/>
      <c r="AR20" s="452"/>
      <c r="AS20" s="452"/>
      <c r="AT20" s="452"/>
      <c r="AU20" s="452"/>
      <c r="AV20" s="452"/>
      <c r="AW20" s="452"/>
      <c r="AX20" s="453"/>
      <c r="AY20" s="413"/>
      <c r="AZ20" s="388"/>
      <c r="BA20" s="388"/>
      <c r="BB20" s="388"/>
      <c r="BC20" s="389"/>
      <c r="BD20" s="387"/>
      <c r="BE20" s="388"/>
      <c r="BF20" s="388"/>
      <c r="BG20" s="388"/>
      <c r="BH20" s="388"/>
      <c r="BI20" s="389"/>
      <c r="BJ20" s="387"/>
      <c r="BK20" s="388"/>
      <c r="BL20" s="388"/>
      <c r="BM20" s="388"/>
      <c r="BN20" s="388"/>
      <c r="BO20" s="388"/>
      <c r="BP20" s="389"/>
      <c r="BQ20" s="387"/>
      <c r="BR20" s="388"/>
      <c r="BS20" s="388"/>
      <c r="BT20" s="388"/>
      <c r="BU20" s="388"/>
      <c r="BV20" s="388"/>
      <c r="BW20" s="389"/>
      <c r="BX20" s="393"/>
      <c r="BY20" s="394"/>
      <c r="BZ20" s="394"/>
      <c r="CA20" s="394"/>
      <c r="CB20" s="394"/>
      <c r="CC20" s="395"/>
      <c r="CD20" s="393"/>
      <c r="CE20" s="394"/>
      <c r="CF20" s="394"/>
      <c r="CG20" s="394"/>
      <c r="CH20" s="394"/>
      <c r="CI20" s="395"/>
      <c r="CJ20" s="393"/>
      <c r="CK20" s="394"/>
      <c r="CL20" s="394"/>
      <c r="CM20" s="394"/>
      <c r="CN20" s="394"/>
      <c r="CO20" s="395"/>
      <c r="CP20" s="393"/>
      <c r="CQ20" s="394"/>
      <c r="CR20" s="394"/>
      <c r="CS20" s="394"/>
      <c r="CT20" s="394"/>
      <c r="CU20" s="399"/>
    </row>
    <row r="21" spans="1:99" ht="12" customHeight="1">
      <c r="A21" s="401"/>
      <c r="B21" s="401"/>
      <c r="C21" s="401"/>
      <c r="D21" s="401"/>
      <c r="E21" s="402"/>
      <c r="F21" s="454" t="s">
        <v>251</v>
      </c>
      <c r="G21" s="454"/>
      <c r="H21" s="454"/>
      <c r="I21" s="454"/>
      <c r="J21" s="454"/>
      <c r="K21" s="454"/>
      <c r="L21" s="454"/>
      <c r="M21" s="454"/>
      <c r="N21" s="454"/>
      <c r="O21" s="454"/>
      <c r="P21" s="454"/>
      <c r="Q21" s="454"/>
      <c r="R21" s="454"/>
      <c r="S21" s="454"/>
      <c r="T21" s="454"/>
      <c r="U21" s="454"/>
      <c r="V21" s="454"/>
      <c r="W21" s="454"/>
      <c r="X21" s="454"/>
      <c r="Y21" s="454"/>
      <c r="Z21" s="454"/>
      <c r="AA21" s="454"/>
      <c r="AB21" s="454"/>
      <c r="AC21" s="454"/>
      <c r="AD21" s="454"/>
      <c r="AE21" s="454"/>
      <c r="AF21" s="454"/>
      <c r="AG21" s="454"/>
      <c r="AH21" s="454"/>
      <c r="AI21" s="454"/>
      <c r="AJ21" s="454"/>
      <c r="AK21" s="454"/>
      <c r="AL21" s="454"/>
      <c r="AM21" s="454"/>
      <c r="AN21" s="454"/>
      <c r="AO21" s="454"/>
      <c r="AP21" s="454"/>
      <c r="AQ21" s="454"/>
      <c r="AR21" s="454"/>
      <c r="AS21" s="454"/>
      <c r="AT21" s="454"/>
      <c r="AU21" s="454"/>
      <c r="AV21" s="454"/>
      <c r="AW21" s="454"/>
      <c r="AX21" s="454"/>
      <c r="AY21" s="404"/>
      <c r="AZ21" s="377"/>
      <c r="BA21" s="377"/>
      <c r="BB21" s="377"/>
      <c r="BC21" s="378"/>
      <c r="BD21" s="376"/>
      <c r="BE21" s="377"/>
      <c r="BF21" s="377"/>
      <c r="BG21" s="377"/>
      <c r="BH21" s="377"/>
      <c r="BI21" s="378"/>
      <c r="BJ21" s="376"/>
      <c r="BK21" s="377"/>
      <c r="BL21" s="377"/>
      <c r="BM21" s="377"/>
      <c r="BN21" s="377"/>
      <c r="BO21" s="377"/>
      <c r="BP21" s="378"/>
      <c r="BQ21" s="376"/>
      <c r="BR21" s="377"/>
      <c r="BS21" s="377"/>
      <c r="BT21" s="377"/>
      <c r="BU21" s="377"/>
      <c r="BV21" s="377"/>
      <c r="BW21" s="378"/>
      <c r="BX21" s="382"/>
      <c r="BY21" s="383"/>
      <c r="BZ21" s="383"/>
      <c r="CA21" s="383"/>
      <c r="CB21" s="383"/>
      <c r="CC21" s="384"/>
      <c r="CD21" s="382"/>
      <c r="CE21" s="383"/>
      <c r="CF21" s="383"/>
      <c r="CG21" s="383"/>
      <c r="CH21" s="383"/>
      <c r="CI21" s="384"/>
      <c r="CJ21" s="382"/>
      <c r="CK21" s="383"/>
      <c r="CL21" s="383"/>
      <c r="CM21" s="383"/>
      <c r="CN21" s="383"/>
      <c r="CO21" s="384"/>
      <c r="CP21" s="382"/>
      <c r="CQ21" s="383"/>
      <c r="CR21" s="383"/>
      <c r="CS21" s="383"/>
      <c r="CT21" s="383"/>
      <c r="CU21" s="386"/>
    </row>
    <row r="22" spans="1:99" ht="12" customHeight="1">
      <c r="A22" s="401" t="s">
        <v>252</v>
      </c>
      <c r="B22" s="401"/>
      <c r="C22" s="401"/>
      <c r="D22" s="401"/>
      <c r="E22" s="402"/>
      <c r="F22" s="448" t="s">
        <v>253</v>
      </c>
      <c r="G22" s="449"/>
      <c r="H22" s="449"/>
      <c r="I22" s="449"/>
      <c r="J22" s="449"/>
      <c r="K22" s="449"/>
      <c r="L22" s="449"/>
      <c r="M22" s="449"/>
      <c r="N22" s="449"/>
      <c r="O22" s="449"/>
      <c r="P22" s="449"/>
      <c r="Q22" s="449"/>
      <c r="R22" s="449"/>
      <c r="S22" s="449"/>
      <c r="T22" s="449"/>
      <c r="U22" s="449"/>
      <c r="V22" s="449"/>
      <c r="W22" s="449"/>
      <c r="X22" s="449"/>
      <c r="Y22" s="449"/>
      <c r="Z22" s="449"/>
      <c r="AA22" s="449"/>
      <c r="AB22" s="449"/>
      <c r="AC22" s="449"/>
      <c r="AD22" s="449"/>
      <c r="AE22" s="449"/>
      <c r="AF22" s="449"/>
      <c r="AG22" s="449"/>
      <c r="AH22" s="449"/>
      <c r="AI22" s="449"/>
      <c r="AJ22" s="449"/>
      <c r="AK22" s="449"/>
      <c r="AL22" s="449"/>
      <c r="AM22" s="449"/>
      <c r="AN22" s="449"/>
      <c r="AO22" s="449"/>
      <c r="AP22" s="449"/>
      <c r="AQ22" s="449"/>
      <c r="AR22" s="449"/>
      <c r="AS22" s="449"/>
      <c r="AT22" s="449"/>
      <c r="AU22" s="449"/>
      <c r="AV22" s="449"/>
      <c r="AW22" s="449"/>
      <c r="AX22" s="450"/>
      <c r="AY22" s="403" t="s">
        <v>254</v>
      </c>
      <c r="AZ22" s="374"/>
      <c r="BA22" s="374"/>
      <c r="BB22" s="374"/>
      <c r="BC22" s="375"/>
      <c r="BD22" s="373" t="s">
        <v>62</v>
      </c>
      <c r="BE22" s="374"/>
      <c r="BF22" s="374"/>
      <c r="BG22" s="374"/>
      <c r="BH22" s="374"/>
      <c r="BI22" s="375"/>
      <c r="BJ22" s="373"/>
      <c r="BK22" s="374"/>
      <c r="BL22" s="374"/>
      <c r="BM22" s="374"/>
      <c r="BN22" s="374"/>
      <c r="BO22" s="374"/>
      <c r="BP22" s="375"/>
      <c r="BQ22" s="373"/>
      <c r="BR22" s="374"/>
      <c r="BS22" s="374"/>
      <c r="BT22" s="374"/>
      <c r="BU22" s="374"/>
      <c r="BV22" s="374"/>
      <c r="BW22" s="375"/>
      <c r="BX22" s="379"/>
      <c r="BY22" s="380"/>
      <c r="BZ22" s="380"/>
      <c r="CA22" s="380"/>
      <c r="CB22" s="380"/>
      <c r="CC22" s="381"/>
      <c r="CD22" s="379"/>
      <c r="CE22" s="380"/>
      <c r="CF22" s="380"/>
      <c r="CG22" s="380"/>
      <c r="CH22" s="380"/>
      <c r="CI22" s="381"/>
      <c r="CJ22" s="379"/>
      <c r="CK22" s="380"/>
      <c r="CL22" s="380"/>
      <c r="CM22" s="380"/>
      <c r="CN22" s="380"/>
      <c r="CO22" s="381"/>
      <c r="CP22" s="379"/>
      <c r="CQ22" s="380"/>
      <c r="CR22" s="380"/>
      <c r="CS22" s="380"/>
      <c r="CT22" s="380"/>
      <c r="CU22" s="385"/>
    </row>
    <row r="23" spans="1:99" ht="12" customHeight="1">
      <c r="A23" s="401"/>
      <c r="B23" s="401"/>
      <c r="C23" s="401"/>
      <c r="D23" s="401"/>
      <c r="E23" s="402"/>
      <c r="F23" s="454" t="s">
        <v>255</v>
      </c>
      <c r="G23" s="454"/>
      <c r="H23" s="454"/>
      <c r="I23" s="454"/>
      <c r="J23" s="454"/>
      <c r="K23" s="454"/>
      <c r="L23" s="454"/>
      <c r="M23" s="454"/>
      <c r="N23" s="454"/>
      <c r="O23" s="454"/>
      <c r="P23" s="454"/>
      <c r="Q23" s="454"/>
      <c r="R23" s="454"/>
      <c r="S23" s="454"/>
      <c r="T23" s="454"/>
      <c r="U23" s="454"/>
      <c r="V23" s="454"/>
      <c r="W23" s="454"/>
      <c r="X23" s="454"/>
      <c r="Y23" s="454"/>
      <c r="Z23" s="454"/>
      <c r="AA23" s="454"/>
      <c r="AB23" s="454"/>
      <c r="AC23" s="454"/>
      <c r="AD23" s="454"/>
      <c r="AE23" s="454"/>
      <c r="AF23" s="454"/>
      <c r="AG23" s="454"/>
      <c r="AH23" s="454"/>
      <c r="AI23" s="454"/>
      <c r="AJ23" s="454"/>
      <c r="AK23" s="454"/>
      <c r="AL23" s="454"/>
      <c r="AM23" s="454"/>
      <c r="AN23" s="454"/>
      <c r="AO23" s="454"/>
      <c r="AP23" s="454"/>
      <c r="AQ23" s="454"/>
      <c r="AR23" s="454"/>
      <c r="AS23" s="454"/>
      <c r="AT23" s="454"/>
      <c r="AU23" s="454"/>
      <c r="AV23" s="454"/>
      <c r="AW23" s="454"/>
      <c r="AX23" s="454"/>
      <c r="AY23" s="404"/>
      <c r="AZ23" s="377"/>
      <c r="BA23" s="377"/>
      <c r="BB23" s="377"/>
      <c r="BC23" s="378"/>
      <c r="BD23" s="376"/>
      <c r="BE23" s="377"/>
      <c r="BF23" s="377"/>
      <c r="BG23" s="377"/>
      <c r="BH23" s="377"/>
      <c r="BI23" s="378"/>
      <c r="BJ23" s="376"/>
      <c r="BK23" s="377"/>
      <c r="BL23" s="377"/>
      <c r="BM23" s="377"/>
      <c r="BN23" s="377"/>
      <c r="BO23" s="377"/>
      <c r="BP23" s="378"/>
      <c r="BQ23" s="376"/>
      <c r="BR23" s="377"/>
      <c r="BS23" s="377"/>
      <c r="BT23" s="377"/>
      <c r="BU23" s="377"/>
      <c r="BV23" s="377"/>
      <c r="BW23" s="378"/>
      <c r="BX23" s="382"/>
      <c r="BY23" s="383"/>
      <c r="BZ23" s="383"/>
      <c r="CA23" s="383"/>
      <c r="CB23" s="383"/>
      <c r="CC23" s="384"/>
      <c r="CD23" s="382"/>
      <c r="CE23" s="383"/>
      <c r="CF23" s="383"/>
      <c r="CG23" s="383"/>
      <c r="CH23" s="383"/>
      <c r="CI23" s="384"/>
      <c r="CJ23" s="382"/>
      <c r="CK23" s="383"/>
      <c r="CL23" s="383"/>
      <c r="CM23" s="383"/>
      <c r="CN23" s="383"/>
      <c r="CO23" s="384"/>
      <c r="CP23" s="382"/>
      <c r="CQ23" s="383"/>
      <c r="CR23" s="383"/>
      <c r="CS23" s="383"/>
      <c r="CT23" s="383"/>
      <c r="CU23" s="386"/>
    </row>
    <row r="24" spans="1:99" ht="12" customHeight="1">
      <c r="A24" s="401" t="s">
        <v>256</v>
      </c>
      <c r="B24" s="401"/>
      <c r="C24" s="401"/>
      <c r="D24" s="401"/>
      <c r="E24" s="402"/>
      <c r="F24" s="456" t="s">
        <v>67</v>
      </c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  <c r="AH24" s="445"/>
      <c r="AI24" s="445"/>
      <c r="AJ24" s="445"/>
      <c r="AK24" s="445"/>
      <c r="AL24" s="445"/>
      <c r="AM24" s="445"/>
      <c r="AN24" s="445"/>
      <c r="AO24" s="445"/>
      <c r="AP24" s="445"/>
      <c r="AQ24" s="445"/>
      <c r="AR24" s="445"/>
      <c r="AS24" s="445"/>
      <c r="AT24" s="445"/>
      <c r="AU24" s="445"/>
      <c r="AV24" s="445"/>
      <c r="AW24" s="445"/>
      <c r="AX24" s="457"/>
      <c r="AY24" s="403" t="s">
        <v>257</v>
      </c>
      <c r="AZ24" s="374"/>
      <c r="BA24" s="374"/>
      <c r="BB24" s="374"/>
      <c r="BC24" s="375"/>
      <c r="BD24" s="373" t="s">
        <v>62</v>
      </c>
      <c r="BE24" s="374"/>
      <c r="BF24" s="374"/>
      <c r="BG24" s="374"/>
      <c r="BH24" s="374"/>
      <c r="BI24" s="375"/>
      <c r="BJ24" s="373" t="s">
        <v>62</v>
      </c>
      <c r="BK24" s="374"/>
      <c r="BL24" s="374"/>
      <c r="BM24" s="374"/>
      <c r="BN24" s="374"/>
      <c r="BO24" s="374"/>
      <c r="BP24" s="375"/>
      <c r="BQ24" s="405"/>
      <c r="BR24" s="406"/>
      <c r="BS24" s="406"/>
      <c r="BT24" s="406"/>
      <c r="BU24" s="406"/>
      <c r="BV24" s="406"/>
      <c r="BW24" s="407"/>
      <c r="BX24" s="379"/>
      <c r="BY24" s="380"/>
      <c r="BZ24" s="380"/>
      <c r="CA24" s="380"/>
      <c r="CB24" s="380"/>
      <c r="CC24" s="381"/>
      <c r="CD24" s="379"/>
      <c r="CE24" s="380"/>
      <c r="CF24" s="380"/>
      <c r="CG24" s="380"/>
      <c r="CH24" s="380"/>
      <c r="CI24" s="381"/>
      <c r="CJ24" s="379"/>
      <c r="CK24" s="380"/>
      <c r="CL24" s="380"/>
      <c r="CM24" s="380"/>
      <c r="CN24" s="380"/>
      <c r="CO24" s="381"/>
      <c r="CP24" s="379"/>
      <c r="CQ24" s="380"/>
      <c r="CR24" s="380"/>
      <c r="CS24" s="380"/>
      <c r="CT24" s="380"/>
      <c r="CU24" s="385"/>
    </row>
    <row r="25" spans="1:99" ht="12" customHeight="1">
      <c r="A25" s="401"/>
      <c r="B25" s="401"/>
      <c r="C25" s="401"/>
      <c r="D25" s="401"/>
      <c r="E25" s="402"/>
      <c r="F25" s="446" t="s">
        <v>258</v>
      </c>
      <c r="G25" s="446"/>
      <c r="H25" s="446"/>
      <c r="I25" s="446"/>
      <c r="J25" s="446"/>
      <c r="K25" s="446"/>
      <c r="L25" s="446"/>
      <c r="M25" s="446"/>
      <c r="N25" s="446"/>
      <c r="O25" s="446"/>
      <c r="P25" s="446"/>
      <c r="Q25" s="446"/>
      <c r="R25" s="446"/>
      <c r="S25" s="446"/>
      <c r="T25" s="446"/>
      <c r="U25" s="446"/>
      <c r="V25" s="446"/>
      <c r="W25" s="446"/>
      <c r="X25" s="446"/>
      <c r="Y25" s="446"/>
      <c r="Z25" s="446"/>
      <c r="AA25" s="446"/>
      <c r="AB25" s="446"/>
      <c r="AC25" s="446"/>
      <c r="AD25" s="446"/>
      <c r="AE25" s="446"/>
      <c r="AF25" s="446"/>
      <c r="AG25" s="446"/>
      <c r="AH25" s="446"/>
      <c r="AI25" s="446"/>
      <c r="AJ25" s="446"/>
      <c r="AK25" s="446"/>
      <c r="AL25" s="446"/>
      <c r="AM25" s="446"/>
      <c r="AN25" s="446"/>
      <c r="AO25" s="446"/>
      <c r="AP25" s="446"/>
      <c r="AQ25" s="446"/>
      <c r="AR25" s="446"/>
      <c r="AS25" s="446"/>
      <c r="AT25" s="446"/>
      <c r="AU25" s="446"/>
      <c r="AV25" s="446"/>
      <c r="AW25" s="446"/>
      <c r="AX25" s="446"/>
      <c r="AY25" s="404"/>
      <c r="AZ25" s="377"/>
      <c r="BA25" s="377"/>
      <c r="BB25" s="377"/>
      <c r="BC25" s="378"/>
      <c r="BD25" s="376"/>
      <c r="BE25" s="377"/>
      <c r="BF25" s="377"/>
      <c r="BG25" s="377"/>
      <c r="BH25" s="377"/>
      <c r="BI25" s="378"/>
      <c r="BJ25" s="376"/>
      <c r="BK25" s="377"/>
      <c r="BL25" s="377"/>
      <c r="BM25" s="377"/>
      <c r="BN25" s="377"/>
      <c r="BO25" s="377"/>
      <c r="BP25" s="378"/>
      <c r="BQ25" s="408"/>
      <c r="BR25" s="409"/>
      <c r="BS25" s="409"/>
      <c r="BT25" s="409"/>
      <c r="BU25" s="409"/>
      <c r="BV25" s="409"/>
      <c r="BW25" s="410"/>
      <c r="BX25" s="382"/>
      <c r="BY25" s="383"/>
      <c r="BZ25" s="383"/>
      <c r="CA25" s="383"/>
      <c r="CB25" s="383"/>
      <c r="CC25" s="384"/>
      <c r="CD25" s="382"/>
      <c r="CE25" s="383"/>
      <c r="CF25" s="383"/>
      <c r="CG25" s="383"/>
      <c r="CH25" s="383"/>
      <c r="CI25" s="384"/>
      <c r="CJ25" s="382"/>
      <c r="CK25" s="383"/>
      <c r="CL25" s="383"/>
      <c r="CM25" s="383"/>
      <c r="CN25" s="383"/>
      <c r="CO25" s="384"/>
      <c r="CP25" s="382"/>
      <c r="CQ25" s="383"/>
      <c r="CR25" s="383"/>
      <c r="CS25" s="383"/>
      <c r="CT25" s="383"/>
      <c r="CU25" s="386"/>
    </row>
    <row r="26" spans="1:99" ht="13.5">
      <c r="A26" s="401"/>
      <c r="B26" s="401"/>
      <c r="C26" s="401"/>
      <c r="D26" s="401"/>
      <c r="E26" s="402"/>
      <c r="F26" s="415" t="s">
        <v>259</v>
      </c>
      <c r="G26" s="41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  <c r="V26" s="416"/>
      <c r="W26" s="416"/>
      <c r="X26" s="416"/>
      <c r="Y26" s="416"/>
      <c r="Z26" s="416"/>
      <c r="AA26" s="416"/>
      <c r="AB26" s="416"/>
      <c r="AC26" s="416"/>
      <c r="AD26" s="416"/>
      <c r="AE26" s="416"/>
      <c r="AF26" s="416"/>
      <c r="AG26" s="416"/>
      <c r="AH26" s="416"/>
      <c r="AI26" s="416"/>
      <c r="AJ26" s="416"/>
      <c r="AK26" s="416"/>
      <c r="AL26" s="416"/>
      <c r="AM26" s="416"/>
      <c r="AN26" s="416"/>
      <c r="AO26" s="416"/>
      <c r="AP26" s="416"/>
      <c r="AQ26" s="416"/>
      <c r="AR26" s="416"/>
      <c r="AS26" s="416"/>
      <c r="AT26" s="416"/>
      <c r="AU26" s="416"/>
      <c r="AV26" s="416"/>
      <c r="AW26" s="416"/>
      <c r="AX26" s="417"/>
      <c r="AY26" s="403" t="s">
        <v>260</v>
      </c>
      <c r="AZ26" s="374"/>
      <c r="BA26" s="374"/>
      <c r="BB26" s="374"/>
      <c r="BC26" s="375"/>
      <c r="BD26" s="373"/>
      <c r="BE26" s="374"/>
      <c r="BF26" s="374"/>
      <c r="BG26" s="374"/>
      <c r="BH26" s="374"/>
      <c r="BI26" s="375"/>
      <c r="BJ26" s="373"/>
      <c r="BK26" s="374"/>
      <c r="BL26" s="374"/>
      <c r="BM26" s="374"/>
      <c r="BN26" s="374"/>
      <c r="BO26" s="374"/>
      <c r="BP26" s="375"/>
      <c r="BQ26" s="405"/>
      <c r="BR26" s="406"/>
      <c r="BS26" s="406"/>
      <c r="BT26" s="406"/>
      <c r="BU26" s="406"/>
      <c r="BV26" s="406"/>
      <c r="BW26" s="407"/>
      <c r="BX26" s="379"/>
      <c r="BY26" s="380"/>
      <c r="BZ26" s="380"/>
      <c r="CA26" s="380"/>
      <c r="CB26" s="380"/>
      <c r="CC26" s="381"/>
      <c r="CD26" s="379"/>
      <c r="CE26" s="380"/>
      <c r="CF26" s="380"/>
      <c r="CG26" s="380"/>
      <c r="CH26" s="380"/>
      <c r="CI26" s="381"/>
      <c r="CJ26" s="379"/>
      <c r="CK26" s="380"/>
      <c r="CL26" s="380"/>
      <c r="CM26" s="380"/>
      <c r="CN26" s="380"/>
      <c r="CO26" s="381"/>
      <c r="CP26" s="379"/>
      <c r="CQ26" s="380"/>
      <c r="CR26" s="380"/>
      <c r="CS26" s="380"/>
      <c r="CT26" s="380"/>
      <c r="CU26" s="385"/>
    </row>
    <row r="27" spans="1:99" ht="12" customHeight="1">
      <c r="A27" s="401"/>
      <c r="B27" s="401"/>
      <c r="C27" s="401"/>
      <c r="D27" s="401"/>
      <c r="E27" s="402"/>
      <c r="F27" s="414"/>
      <c r="G27" s="414"/>
      <c r="H27" s="414"/>
      <c r="I27" s="414"/>
      <c r="J27" s="414"/>
      <c r="K27" s="414"/>
      <c r="L27" s="414"/>
      <c r="M27" s="414"/>
      <c r="N27" s="414"/>
      <c r="O27" s="414"/>
      <c r="P27" s="414"/>
      <c r="Q27" s="414"/>
      <c r="R27" s="414"/>
      <c r="S27" s="414"/>
      <c r="T27" s="414"/>
      <c r="U27" s="414"/>
      <c r="V27" s="414"/>
      <c r="W27" s="414"/>
      <c r="X27" s="414"/>
      <c r="Y27" s="414"/>
      <c r="Z27" s="414"/>
      <c r="AA27" s="414"/>
      <c r="AB27" s="414"/>
      <c r="AC27" s="414"/>
      <c r="AD27" s="414"/>
      <c r="AE27" s="414"/>
      <c r="AF27" s="414"/>
      <c r="AG27" s="414"/>
      <c r="AH27" s="414"/>
      <c r="AI27" s="414"/>
      <c r="AJ27" s="414"/>
      <c r="AK27" s="414"/>
      <c r="AL27" s="414"/>
      <c r="AM27" s="414"/>
      <c r="AN27" s="414"/>
      <c r="AO27" s="414"/>
      <c r="AP27" s="414"/>
      <c r="AQ27" s="414"/>
      <c r="AR27" s="414"/>
      <c r="AS27" s="414"/>
      <c r="AT27" s="414"/>
      <c r="AU27" s="414"/>
      <c r="AV27" s="414"/>
      <c r="AW27" s="414"/>
      <c r="AX27" s="414"/>
      <c r="AY27" s="404"/>
      <c r="AZ27" s="377"/>
      <c r="BA27" s="377"/>
      <c r="BB27" s="377"/>
      <c r="BC27" s="378"/>
      <c r="BD27" s="376"/>
      <c r="BE27" s="377"/>
      <c r="BF27" s="377"/>
      <c r="BG27" s="377"/>
      <c r="BH27" s="377"/>
      <c r="BI27" s="378"/>
      <c r="BJ27" s="376"/>
      <c r="BK27" s="377"/>
      <c r="BL27" s="377"/>
      <c r="BM27" s="377"/>
      <c r="BN27" s="377"/>
      <c r="BO27" s="377"/>
      <c r="BP27" s="378"/>
      <c r="BQ27" s="408"/>
      <c r="BR27" s="409"/>
      <c r="BS27" s="409"/>
      <c r="BT27" s="409"/>
      <c r="BU27" s="409"/>
      <c r="BV27" s="409"/>
      <c r="BW27" s="410"/>
      <c r="BX27" s="382"/>
      <c r="BY27" s="383"/>
      <c r="BZ27" s="383"/>
      <c r="CA27" s="383"/>
      <c r="CB27" s="383"/>
      <c r="CC27" s="384"/>
      <c r="CD27" s="382"/>
      <c r="CE27" s="383"/>
      <c r="CF27" s="383"/>
      <c r="CG27" s="383"/>
      <c r="CH27" s="383"/>
      <c r="CI27" s="384"/>
      <c r="CJ27" s="382"/>
      <c r="CK27" s="383"/>
      <c r="CL27" s="383"/>
      <c r="CM27" s="383"/>
      <c r="CN27" s="383"/>
      <c r="CO27" s="384"/>
      <c r="CP27" s="382"/>
      <c r="CQ27" s="383"/>
      <c r="CR27" s="383"/>
      <c r="CS27" s="383"/>
      <c r="CT27" s="383"/>
      <c r="CU27" s="386"/>
    </row>
    <row r="28" spans="1:99" ht="13.5">
      <c r="A28" s="401"/>
      <c r="B28" s="401"/>
      <c r="C28" s="401"/>
      <c r="D28" s="401"/>
      <c r="E28" s="402"/>
      <c r="F28" s="415" t="s">
        <v>261</v>
      </c>
      <c r="G28" s="416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  <c r="T28" s="416"/>
      <c r="U28" s="416"/>
      <c r="V28" s="416"/>
      <c r="W28" s="416"/>
      <c r="X28" s="416"/>
      <c r="Y28" s="416"/>
      <c r="Z28" s="416"/>
      <c r="AA28" s="416"/>
      <c r="AB28" s="416"/>
      <c r="AC28" s="416"/>
      <c r="AD28" s="416"/>
      <c r="AE28" s="416"/>
      <c r="AF28" s="416"/>
      <c r="AG28" s="416"/>
      <c r="AH28" s="416"/>
      <c r="AI28" s="416"/>
      <c r="AJ28" s="416"/>
      <c r="AK28" s="416"/>
      <c r="AL28" s="416"/>
      <c r="AM28" s="416"/>
      <c r="AN28" s="416"/>
      <c r="AO28" s="416"/>
      <c r="AP28" s="416"/>
      <c r="AQ28" s="416"/>
      <c r="AR28" s="416"/>
      <c r="AS28" s="416"/>
      <c r="AT28" s="416"/>
      <c r="AU28" s="416"/>
      <c r="AV28" s="416"/>
      <c r="AW28" s="416"/>
      <c r="AX28" s="417"/>
      <c r="AY28" s="403" t="s">
        <v>262</v>
      </c>
      <c r="AZ28" s="374"/>
      <c r="BA28" s="374"/>
      <c r="BB28" s="374"/>
      <c r="BC28" s="375"/>
      <c r="BD28" s="373"/>
      <c r="BE28" s="374"/>
      <c r="BF28" s="374"/>
      <c r="BG28" s="374"/>
      <c r="BH28" s="374"/>
      <c r="BI28" s="375"/>
      <c r="BJ28" s="373"/>
      <c r="BK28" s="374"/>
      <c r="BL28" s="374"/>
      <c r="BM28" s="374"/>
      <c r="BN28" s="374"/>
      <c r="BO28" s="374"/>
      <c r="BP28" s="375"/>
      <c r="BQ28" s="405"/>
      <c r="BR28" s="406"/>
      <c r="BS28" s="406"/>
      <c r="BT28" s="406"/>
      <c r="BU28" s="406"/>
      <c r="BV28" s="406"/>
      <c r="BW28" s="407"/>
      <c r="BX28" s="379"/>
      <c r="BY28" s="380"/>
      <c r="BZ28" s="380"/>
      <c r="CA28" s="380"/>
      <c r="CB28" s="380"/>
      <c r="CC28" s="381"/>
      <c r="CD28" s="379"/>
      <c r="CE28" s="380"/>
      <c r="CF28" s="380"/>
      <c r="CG28" s="380"/>
      <c r="CH28" s="380"/>
      <c r="CI28" s="381"/>
      <c r="CJ28" s="379"/>
      <c r="CK28" s="380"/>
      <c r="CL28" s="380"/>
      <c r="CM28" s="380"/>
      <c r="CN28" s="380"/>
      <c r="CO28" s="381"/>
      <c r="CP28" s="379"/>
      <c r="CQ28" s="380"/>
      <c r="CR28" s="380"/>
      <c r="CS28" s="380"/>
      <c r="CT28" s="380"/>
      <c r="CU28" s="385"/>
    </row>
    <row r="29" spans="1:99" ht="12" customHeight="1">
      <c r="A29" s="401"/>
      <c r="B29" s="401"/>
      <c r="C29" s="401"/>
      <c r="D29" s="401"/>
      <c r="E29" s="402"/>
      <c r="F29" s="414"/>
      <c r="G29" s="414"/>
      <c r="H29" s="414"/>
      <c r="I29" s="414"/>
      <c r="J29" s="414"/>
      <c r="K29" s="414"/>
      <c r="L29" s="414"/>
      <c r="M29" s="414"/>
      <c r="N29" s="414"/>
      <c r="O29" s="414"/>
      <c r="P29" s="414"/>
      <c r="Q29" s="414"/>
      <c r="R29" s="414"/>
      <c r="S29" s="414"/>
      <c r="T29" s="414"/>
      <c r="U29" s="414"/>
      <c r="V29" s="414"/>
      <c r="W29" s="414"/>
      <c r="X29" s="414"/>
      <c r="Y29" s="414"/>
      <c r="Z29" s="414"/>
      <c r="AA29" s="414"/>
      <c r="AB29" s="414"/>
      <c r="AC29" s="414"/>
      <c r="AD29" s="414"/>
      <c r="AE29" s="414"/>
      <c r="AF29" s="414"/>
      <c r="AG29" s="414"/>
      <c r="AH29" s="414"/>
      <c r="AI29" s="414"/>
      <c r="AJ29" s="414"/>
      <c r="AK29" s="414"/>
      <c r="AL29" s="414"/>
      <c r="AM29" s="414"/>
      <c r="AN29" s="414"/>
      <c r="AO29" s="414"/>
      <c r="AP29" s="414"/>
      <c r="AQ29" s="414"/>
      <c r="AR29" s="414"/>
      <c r="AS29" s="414"/>
      <c r="AT29" s="414"/>
      <c r="AU29" s="414"/>
      <c r="AV29" s="414"/>
      <c r="AW29" s="414"/>
      <c r="AX29" s="414"/>
      <c r="AY29" s="404"/>
      <c r="AZ29" s="377"/>
      <c r="BA29" s="377"/>
      <c r="BB29" s="377"/>
      <c r="BC29" s="378"/>
      <c r="BD29" s="376"/>
      <c r="BE29" s="377"/>
      <c r="BF29" s="377"/>
      <c r="BG29" s="377"/>
      <c r="BH29" s="377"/>
      <c r="BI29" s="378"/>
      <c r="BJ29" s="376"/>
      <c r="BK29" s="377"/>
      <c r="BL29" s="377"/>
      <c r="BM29" s="377"/>
      <c r="BN29" s="377"/>
      <c r="BO29" s="377"/>
      <c r="BP29" s="378"/>
      <c r="BQ29" s="408"/>
      <c r="BR29" s="409"/>
      <c r="BS29" s="409"/>
      <c r="BT29" s="409"/>
      <c r="BU29" s="409"/>
      <c r="BV29" s="409"/>
      <c r="BW29" s="410"/>
      <c r="BX29" s="382"/>
      <c r="BY29" s="383"/>
      <c r="BZ29" s="383"/>
      <c r="CA29" s="383"/>
      <c r="CB29" s="383"/>
      <c r="CC29" s="384"/>
      <c r="CD29" s="382"/>
      <c r="CE29" s="383"/>
      <c r="CF29" s="383"/>
      <c r="CG29" s="383"/>
      <c r="CH29" s="383"/>
      <c r="CI29" s="384"/>
      <c r="CJ29" s="382"/>
      <c r="CK29" s="383"/>
      <c r="CL29" s="383"/>
      <c r="CM29" s="383"/>
      <c r="CN29" s="383"/>
      <c r="CO29" s="384"/>
      <c r="CP29" s="382"/>
      <c r="CQ29" s="383"/>
      <c r="CR29" s="383"/>
      <c r="CS29" s="383"/>
      <c r="CT29" s="383"/>
      <c r="CU29" s="386"/>
    </row>
    <row r="30" spans="1:99" ht="15" customHeight="1">
      <c r="A30" s="401" t="s">
        <v>263</v>
      </c>
      <c r="B30" s="401"/>
      <c r="C30" s="401"/>
      <c r="D30" s="401"/>
      <c r="E30" s="402"/>
      <c r="F30" s="429" t="s">
        <v>264</v>
      </c>
      <c r="G30" s="430"/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  <c r="AC30" s="430"/>
      <c r="AD30" s="430"/>
      <c r="AE30" s="430"/>
      <c r="AF30" s="430"/>
      <c r="AG30" s="430"/>
      <c r="AH30" s="430"/>
      <c r="AI30" s="430"/>
      <c r="AJ30" s="430"/>
      <c r="AK30" s="430"/>
      <c r="AL30" s="430"/>
      <c r="AM30" s="430"/>
      <c r="AN30" s="430"/>
      <c r="AO30" s="430"/>
      <c r="AP30" s="430"/>
      <c r="AQ30" s="430"/>
      <c r="AR30" s="430"/>
      <c r="AS30" s="430"/>
      <c r="AT30" s="430"/>
      <c r="AU30" s="430"/>
      <c r="AV30" s="430"/>
      <c r="AW30" s="430"/>
      <c r="AX30" s="431"/>
      <c r="AY30" s="432" t="s">
        <v>265</v>
      </c>
      <c r="AZ30" s="433"/>
      <c r="BA30" s="433"/>
      <c r="BB30" s="433"/>
      <c r="BC30" s="433"/>
      <c r="BD30" s="433" t="s">
        <v>62</v>
      </c>
      <c r="BE30" s="433"/>
      <c r="BF30" s="433"/>
      <c r="BG30" s="433"/>
      <c r="BH30" s="433"/>
      <c r="BI30" s="433"/>
      <c r="BJ30" s="433" t="s">
        <v>62</v>
      </c>
      <c r="BK30" s="433"/>
      <c r="BL30" s="433"/>
      <c r="BM30" s="433"/>
      <c r="BN30" s="433"/>
      <c r="BO30" s="433"/>
      <c r="BP30" s="433"/>
      <c r="BQ30" s="455"/>
      <c r="BR30" s="455"/>
      <c r="BS30" s="455"/>
      <c r="BT30" s="455"/>
      <c r="BU30" s="455"/>
      <c r="BV30" s="455"/>
      <c r="BW30" s="455"/>
      <c r="BX30" s="411"/>
      <c r="BY30" s="411"/>
      <c r="BZ30" s="411"/>
      <c r="CA30" s="411"/>
      <c r="CB30" s="411"/>
      <c r="CC30" s="411"/>
      <c r="CD30" s="411"/>
      <c r="CE30" s="411"/>
      <c r="CF30" s="411"/>
      <c r="CG30" s="411"/>
      <c r="CH30" s="411"/>
      <c r="CI30" s="411"/>
      <c r="CJ30" s="411"/>
      <c r="CK30" s="411"/>
      <c r="CL30" s="411"/>
      <c r="CM30" s="411"/>
      <c r="CN30" s="411"/>
      <c r="CO30" s="411"/>
      <c r="CP30" s="411"/>
      <c r="CQ30" s="411"/>
      <c r="CR30" s="411"/>
      <c r="CS30" s="411"/>
      <c r="CT30" s="411"/>
      <c r="CU30" s="412"/>
    </row>
    <row r="31" spans="1:99" ht="12" customHeight="1">
      <c r="A31" s="401" t="s">
        <v>266</v>
      </c>
      <c r="B31" s="401"/>
      <c r="C31" s="401"/>
      <c r="D31" s="401"/>
      <c r="E31" s="402"/>
      <c r="F31" s="448" t="s">
        <v>248</v>
      </c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449"/>
      <c r="V31" s="449"/>
      <c r="W31" s="449"/>
      <c r="X31" s="449"/>
      <c r="Y31" s="449"/>
      <c r="Z31" s="449"/>
      <c r="AA31" s="449"/>
      <c r="AB31" s="449"/>
      <c r="AC31" s="449"/>
      <c r="AD31" s="449"/>
      <c r="AE31" s="449"/>
      <c r="AF31" s="449"/>
      <c r="AG31" s="449"/>
      <c r="AH31" s="449"/>
      <c r="AI31" s="449"/>
      <c r="AJ31" s="449"/>
      <c r="AK31" s="449"/>
      <c r="AL31" s="449"/>
      <c r="AM31" s="449"/>
      <c r="AN31" s="449"/>
      <c r="AO31" s="449"/>
      <c r="AP31" s="449"/>
      <c r="AQ31" s="449"/>
      <c r="AR31" s="449"/>
      <c r="AS31" s="449"/>
      <c r="AT31" s="449"/>
      <c r="AU31" s="449"/>
      <c r="AV31" s="449"/>
      <c r="AW31" s="449"/>
      <c r="AX31" s="450"/>
      <c r="AY31" s="403" t="s">
        <v>267</v>
      </c>
      <c r="AZ31" s="374"/>
      <c r="BA31" s="374"/>
      <c r="BB31" s="374"/>
      <c r="BC31" s="375"/>
      <c r="BD31" s="373" t="s">
        <v>62</v>
      </c>
      <c r="BE31" s="374"/>
      <c r="BF31" s="374"/>
      <c r="BG31" s="374"/>
      <c r="BH31" s="374"/>
      <c r="BI31" s="375"/>
      <c r="BJ31" s="373"/>
      <c r="BK31" s="374"/>
      <c r="BL31" s="374"/>
      <c r="BM31" s="374"/>
      <c r="BN31" s="374"/>
      <c r="BO31" s="374"/>
      <c r="BP31" s="375"/>
      <c r="BQ31" s="373"/>
      <c r="BR31" s="374"/>
      <c r="BS31" s="374"/>
      <c r="BT31" s="374"/>
      <c r="BU31" s="374"/>
      <c r="BV31" s="374"/>
      <c r="BW31" s="375"/>
      <c r="BX31" s="379"/>
      <c r="BY31" s="380"/>
      <c r="BZ31" s="380"/>
      <c r="CA31" s="380"/>
      <c r="CB31" s="380"/>
      <c r="CC31" s="381"/>
      <c r="CD31" s="379"/>
      <c r="CE31" s="380"/>
      <c r="CF31" s="380"/>
      <c r="CG31" s="380"/>
      <c r="CH31" s="380"/>
      <c r="CI31" s="381"/>
      <c r="CJ31" s="379"/>
      <c r="CK31" s="380"/>
      <c r="CL31" s="380"/>
      <c r="CM31" s="380"/>
      <c r="CN31" s="380"/>
      <c r="CO31" s="381"/>
      <c r="CP31" s="379"/>
      <c r="CQ31" s="380"/>
      <c r="CR31" s="380"/>
      <c r="CS31" s="380"/>
      <c r="CT31" s="380"/>
      <c r="CU31" s="385"/>
    </row>
    <row r="32" spans="1:99" ht="12" customHeight="1">
      <c r="A32" s="401"/>
      <c r="B32" s="401"/>
      <c r="C32" s="401"/>
      <c r="D32" s="401"/>
      <c r="E32" s="402"/>
      <c r="F32" s="451" t="s">
        <v>268</v>
      </c>
      <c r="G32" s="45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  <c r="T32" s="452"/>
      <c r="U32" s="452"/>
      <c r="V32" s="452"/>
      <c r="W32" s="452"/>
      <c r="X32" s="452"/>
      <c r="Y32" s="452"/>
      <c r="Z32" s="452"/>
      <c r="AA32" s="452"/>
      <c r="AB32" s="452"/>
      <c r="AC32" s="452"/>
      <c r="AD32" s="452"/>
      <c r="AE32" s="452"/>
      <c r="AF32" s="452"/>
      <c r="AG32" s="452"/>
      <c r="AH32" s="452"/>
      <c r="AI32" s="452"/>
      <c r="AJ32" s="452"/>
      <c r="AK32" s="452"/>
      <c r="AL32" s="452"/>
      <c r="AM32" s="452"/>
      <c r="AN32" s="452"/>
      <c r="AO32" s="452"/>
      <c r="AP32" s="452"/>
      <c r="AQ32" s="452"/>
      <c r="AR32" s="452"/>
      <c r="AS32" s="452"/>
      <c r="AT32" s="452"/>
      <c r="AU32" s="452"/>
      <c r="AV32" s="452"/>
      <c r="AW32" s="452"/>
      <c r="AX32" s="453"/>
      <c r="AY32" s="413"/>
      <c r="AZ32" s="388"/>
      <c r="BA32" s="388"/>
      <c r="BB32" s="388"/>
      <c r="BC32" s="389"/>
      <c r="BD32" s="387"/>
      <c r="BE32" s="388"/>
      <c r="BF32" s="388"/>
      <c r="BG32" s="388"/>
      <c r="BH32" s="388"/>
      <c r="BI32" s="389"/>
      <c r="BJ32" s="387"/>
      <c r="BK32" s="388"/>
      <c r="BL32" s="388"/>
      <c r="BM32" s="388"/>
      <c r="BN32" s="388"/>
      <c r="BO32" s="388"/>
      <c r="BP32" s="389"/>
      <c r="BQ32" s="387"/>
      <c r="BR32" s="388"/>
      <c r="BS32" s="388"/>
      <c r="BT32" s="388"/>
      <c r="BU32" s="388"/>
      <c r="BV32" s="388"/>
      <c r="BW32" s="389"/>
      <c r="BX32" s="393"/>
      <c r="BY32" s="394"/>
      <c r="BZ32" s="394"/>
      <c r="CA32" s="394"/>
      <c r="CB32" s="394"/>
      <c r="CC32" s="395"/>
      <c r="CD32" s="393"/>
      <c r="CE32" s="394"/>
      <c r="CF32" s="394"/>
      <c r="CG32" s="394"/>
      <c r="CH32" s="394"/>
      <c r="CI32" s="395"/>
      <c r="CJ32" s="393"/>
      <c r="CK32" s="394"/>
      <c r="CL32" s="394"/>
      <c r="CM32" s="394"/>
      <c r="CN32" s="394"/>
      <c r="CO32" s="395"/>
      <c r="CP32" s="393"/>
      <c r="CQ32" s="394"/>
      <c r="CR32" s="394"/>
      <c r="CS32" s="394"/>
      <c r="CT32" s="394"/>
      <c r="CU32" s="399"/>
    </row>
    <row r="33" spans="1:99" ht="12" customHeight="1">
      <c r="A33" s="401"/>
      <c r="B33" s="401"/>
      <c r="C33" s="401"/>
      <c r="D33" s="401"/>
      <c r="E33" s="402"/>
      <c r="F33" s="454" t="s">
        <v>269</v>
      </c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4"/>
      <c r="AA33" s="454"/>
      <c r="AB33" s="454"/>
      <c r="AC33" s="454"/>
      <c r="AD33" s="454"/>
      <c r="AE33" s="454"/>
      <c r="AF33" s="454"/>
      <c r="AG33" s="454"/>
      <c r="AH33" s="454"/>
      <c r="AI33" s="454"/>
      <c r="AJ33" s="454"/>
      <c r="AK33" s="454"/>
      <c r="AL33" s="454"/>
      <c r="AM33" s="454"/>
      <c r="AN33" s="454"/>
      <c r="AO33" s="454"/>
      <c r="AP33" s="454"/>
      <c r="AQ33" s="454"/>
      <c r="AR33" s="454"/>
      <c r="AS33" s="454"/>
      <c r="AT33" s="454"/>
      <c r="AU33" s="454"/>
      <c r="AV33" s="454"/>
      <c r="AW33" s="454"/>
      <c r="AX33" s="454"/>
      <c r="AY33" s="404"/>
      <c r="AZ33" s="377"/>
      <c r="BA33" s="377"/>
      <c r="BB33" s="377"/>
      <c r="BC33" s="378"/>
      <c r="BD33" s="376"/>
      <c r="BE33" s="377"/>
      <c r="BF33" s="377"/>
      <c r="BG33" s="377"/>
      <c r="BH33" s="377"/>
      <c r="BI33" s="378"/>
      <c r="BJ33" s="376"/>
      <c r="BK33" s="377"/>
      <c r="BL33" s="377"/>
      <c r="BM33" s="377"/>
      <c r="BN33" s="377"/>
      <c r="BO33" s="377"/>
      <c r="BP33" s="378"/>
      <c r="BQ33" s="376"/>
      <c r="BR33" s="377"/>
      <c r="BS33" s="377"/>
      <c r="BT33" s="377"/>
      <c r="BU33" s="377"/>
      <c r="BV33" s="377"/>
      <c r="BW33" s="378"/>
      <c r="BX33" s="382"/>
      <c r="BY33" s="383"/>
      <c r="BZ33" s="383"/>
      <c r="CA33" s="383"/>
      <c r="CB33" s="383"/>
      <c r="CC33" s="384"/>
      <c r="CD33" s="382"/>
      <c r="CE33" s="383"/>
      <c r="CF33" s="383"/>
      <c r="CG33" s="383"/>
      <c r="CH33" s="383"/>
      <c r="CI33" s="384"/>
      <c r="CJ33" s="382"/>
      <c r="CK33" s="383"/>
      <c r="CL33" s="383"/>
      <c r="CM33" s="383"/>
      <c r="CN33" s="383"/>
      <c r="CO33" s="384"/>
      <c r="CP33" s="382"/>
      <c r="CQ33" s="383"/>
      <c r="CR33" s="383"/>
      <c r="CS33" s="383"/>
      <c r="CT33" s="383"/>
      <c r="CU33" s="386"/>
    </row>
    <row r="34" spans="1:99" ht="12" customHeight="1">
      <c r="A34" s="401" t="s">
        <v>270</v>
      </c>
      <c r="B34" s="401"/>
      <c r="C34" s="401"/>
      <c r="D34" s="401"/>
      <c r="E34" s="402"/>
      <c r="F34" s="445" t="s">
        <v>67</v>
      </c>
      <c r="G34" s="445"/>
      <c r="H34" s="445"/>
      <c r="I34" s="445"/>
      <c r="J34" s="445"/>
      <c r="K34" s="445"/>
      <c r="L34" s="445"/>
      <c r="M34" s="445"/>
      <c r="N34" s="445"/>
      <c r="O34" s="445"/>
      <c r="P34" s="445"/>
      <c r="Q34" s="445"/>
      <c r="R34" s="445"/>
      <c r="S34" s="445"/>
      <c r="T34" s="445"/>
      <c r="U34" s="445"/>
      <c r="V34" s="445"/>
      <c r="W34" s="445"/>
      <c r="X34" s="445"/>
      <c r="Y34" s="445"/>
      <c r="Z34" s="445"/>
      <c r="AA34" s="445"/>
      <c r="AB34" s="445"/>
      <c r="AC34" s="445"/>
      <c r="AD34" s="445"/>
      <c r="AE34" s="445"/>
      <c r="AF34" s="445"/>
      <c r="AG34" s="445"/>
      <c r="AH34" s="445"/>
      <c r="AI34" s="445"/>
      <c r="AJ34" s="445"/>
      <c r="AK34" s="445"/>
      <c r="AL34" s="445"/>
      <c r="AM34" s="445"/>
      <c r="AN34" s="445"/>
      <c r="AO34" s="445"/>
      <c r="AP34" s="445"/>
      <c r="AQ34" s="445"/>
      <c r="AR34" s="445"/>
      <c r="AS34" s="445"/>
      <c r="AT34" s="445"/>
      <c r="AU34" s="445"/>
      <c r="AV34" s="445"/>
      <c r="AW34" s="445"/>
      <c r="AX34" s="445"/>
      <c r="AY34" s="403" t="s">
        <v>271</v>
      </c>
      <c r="AZ34" s="374"/>
      <c r="BA34" s="374"/>
      <c r="BB34" s="374"/>
      <c r="BC34" s="375"/>
      <c r="BD34" s="373" t="s">
        <v>62</v>
      </c>
      <c r="BE34" s="374"/>
      <c r="BF34" s="374"/>
      <c r="BG34" s="374"/>
      <c r="BH34" s="374"/>
      <c r="BI34" s="375"/>
      <c r="BJ34" s="373"/>
      <c r="BK34" s="374"/>
      <c r="BL34" s="374"/>
      <c r="BM34" s="374"/>
      <c r="BN34" s="374"/>
      <c r="BO34" s="374"/>
      <c r="BP34" s="375"/>
      <c r="BQ34" s="373"/>
      <c r="BR34" s="374"/>
      <c r="BS34" s="374"/>
      <c r="BT34" s="374"/>
      <c r="BU34" s="374"/>
      <c r="BV34" s="374"/>
      <c r="BW34" s="375"/>
      <c r="BX34" s="379"/>
      <c r="BY34" s="380"/>
      <c r="BZ34" s="380"/>
      <c r="CA34" s="380"/>
      <c r="CB34" s="380"/>
      <c r="CC34" s="381"/>
      <c r="CD34" s="379"/>
      <c r="CE34" s="380"/>
      <c r="CF34" s="380"/>
      <c r="CG34" s="380"/>
      <c r="CH34" s="380"/>
      <c r="CI34" s="381"/>
      <c r="CJ34" s="379"/>
      <c r="CK34" s="380"/>
      <c r="CL34" s="380"/>
      <c r="CM34" s="380"/>
      <c r="CN34" s="380"/>
      <c r="CO34" s="381"/>
      <c r="CP34" s="379"/>
      <c r="CQ34" s="380"/>
      <c r="CR34" s="380"/>
      <c r="CS34" s="380"/>
      <c r="CT34" s="380"/>
      <c r="CU34" s="385"/>
    </row>
    <row r="35" spans="1:99" ht="12" customHeight="1">
      <c r="A35" s="401"/>
      <c r="B35" s="401"/>
      <c r="C35" s="401"/>
      <c r="D35" s="401"/>
      <c r="E35" s="402"/>
      <c r="F35" s="447" t="s">
        <v>272</v>
      </c>
      <c r="G35" s="447"/>
      <c r="H35" s="447"/>
      <c r="I35" s="447"/>
      <c r="J35" s="447"/>
      <c r="K35" s="447"/>
      <c r="L35" s="447"/>
      <c r="M35" s="447"/>
      <c r="N35" s="447"/>
      <c r="O35" s="447"/>
      <c r="P35" s="447"/>
      <c r="Q35" s="447"/>
      <c r="R35" s="447"/>
      <c r="S35" s="447"/>
      <c r="T35" s="447"/>
      <c r="U35" s="447"/>
      <c r="V35" s="447"/>
      <c r="W35" s="447"/>
      <c r="X35" s="447"/>
      <c r="Y35" s="447"/>
      <c r="Z35" s="447"/>
      <c r="AA35" s="447"/>
      <c r="AB35" s="447"/>
      <c r="AC35" s="447"/>
      <c r="AD35" s="447"/>
      <c r="AE35" s="447"/>
      <c r="AF35" s="447"/>
      <c r="AG35" s="447"/>
      <c r="AH35" s="447"/>
      <c r="AI35" s="447"/>
      <c r="AJ35" s="447"/>
      <c r="AK35" s="447"/>
      <c r="AL35" s="447"/>
      <c r="AM35" s="447"/>
      <c r="AN35" s="447"/>
      <c r="AO35" s="447"/>
      <c r="AP35" s="447"/>
      <c r="AQ35" s="447"/>
      <c r="AR35" s="447"/>
      <c r="AS35" s="447"/>
      <c r="AT35" s="447"/>
      <c r="AU35" s="447"/>
      <c r="AV35" s="447"/>
      <c r="AW35" s="447"/>
      <c r="AX35" s="447"/>
      <c r="AY35" s="413"/>
      <c r="AZ35" s="388"/>
      <c r="BA35" s="388"/>
      <c r="BB35" s="388"/>
      <c r="BC35" s="389"/>
      <c r="BD35" s="387"/>
      <c r="BE35" s="388"/>
      <c r="BF35" s="388"/>
      <c r="BG35" s="388"/>
      <c r="BH35" s="388"/>
      <c r="BI35" s="389"/>
      <c r="BJ35" s="387"/>
      <c r="BK35" s="388"/>
      <c r="BL35" s="388"/>
      <c r="BM35" s="388"/>
      <c r="BN35" s="388"/>
      <c r="BO35" s="388"/>
      <c r="BP35" s="389"/>
      <c r="BQ35" s="387"/>
      <c r="BR35" s="388"/>
      <c r="BS35" s="388"/>
      <c r="BT35" s="388"/>
      <c r="BU35" s="388"/>
      <c r="BV35" s="388"/>
      <c r="BW35" s="389"/>
      <c r="BX35" s="393"/>
      <c r="BY35" s="394"/>
      <c r="BZ35" s="394"/>
      <c r="CA35" s="394"/>
      <c r="CB35" s="394"/>
      <c r="CC35" s="395"/>
      <c r="CD35" s="393"/>
      <c r="CE35" s="394"/>
      <c r="CF35" s="394"/>
      <c r="CG35" s="394"/>
      <c r="CH35" s="394"/>
      <c r="CI35" s="395"/>
      <c r="CJ35" s="393"/>
      <c r="CK35" s="394"/>
      <c r="CL35" s="394"/>
      <c r="CM35" s="394"/>
      <c r="CN35" s="394"/>
      <c r="CO35" s="395"/>
      <c r="CP35" s="393"/>
      <c r="CQ35" s="394"/>
      <c r="CR35" s="394"/>
      <c r="CS35" s="394"/>
      <c r="CT35" s="394"/>
      <c r="CU35" s="399"/>
    </row>
    <row r="36" spans="1:99" ht="12" customHeight="1">
      <c r="A36" s="401"/>
      <c r="B36" s="401"/>
      <c r="C36" s="401"/>
      <c r="D36" s="401"/>
      <c r="E36" s="402"/>
      <c r="F36" s="446" t="s">
        <v>273</v>
      </c>
      <c r="G36" s="446"/>
      <c r="H36" s="446"/>
      <c r="I36" s="446"/>
      <c r="J36" s="446"/>
      <c r="K36" s="446"/>
      <c r="L36" s="446"/>
      <c r="M36" s="446"/>
      <c r="N36" s="446"/>
      <c r="O36" s="446"/>
      <c r="P36" s="446"/>
      <c r="Q36" s="446"/>
      <c r="R36" s="446"/>
      <c r="S36" s="446"/>
      <c r="T36" s="446"/>
      <c r="U36" s="446"/>
      <c r="V36" s="446"/>
      <c r="W36" s="446"/>
      <c r="X36" s="446"/>
      <c r="Y36" s="446"/>
      <c r="Z36" s="446"/>
      <c r="AA36" s="446"/>
      <c r="AB36" s="446"/>
      <c r="AC36" s="446"/>
      <c r="AD36" s="446"/>
      <c r="AE36" s="446"/>
      <c r="AF36" s="446"/>
      <c r="AG36" s="446"/>
      <c r="AH36" s="446"/>
      <c r="AI36" s="446"/>
      <c r="AJ36" s="446"/>
      <c r="AK36" s="446"/>
      <c r="AL36" s="446"/>
      <c r="AM36" s="446"/>
      <c r="AN36" s="446"/>
      <c r="AO36" s="446"/>
      <c r="AP36" s="446"/>
      <c r="AQ36" s="446"/>
      <c r="AR36" s="446"/>
      <c r="AS36" s="446"/>
      <c r="AT36" s="446"/>
      <c r="AU36" s="446"/>
      <c r="AV36" s="446"/>
      <c r="AW36" s="446"/>
      <c r="AX36" s="446"/>
      <c r="AY36" s="404"/>
      <c r="AZ36" s="377"/>
      <c r="BA36" s="377"/>
      <c r="BB36" s="377"/>
      <c r="BC36" s="378"/>
      <c r="BD36" s="376"/>
      <c r="BE36" s="377"/>
      <c r="BF36" s="377"/>
      <c r="BG36" s="377"/>
      <c r="BH36" s="377"/>
      <c r="BI36" s="378"/>
      <c r="BJ36" s="376"/>
      <c r="BK36" s="377"/>
      <c r="BL36" s="377"/>
      <c r="BM36" s="377"/>
      <c r="BN36" s="377"/>
      <c r="BO36" s="377"/>
      <c r="BP36" s="378"/>
      <c r="BQ36" s="376"/>
      <c r="BR36" s="377"/>
      <c r="BS36" s="377"/>
      <c r="BT36" s="377"/>
      <c r="BU36" s="377"/>
      <c r="BV36" s="377"/>
      <c r="BW36" s="378"/>
      <c r="BX36" s="382"/>
      <c r="BY36" s="383"/>
      <c r="BZ36" s="383"/>
      <c r="CA36" s="383"/>
      <c r="CB36" s="383"/>
      <c r="CC36" s="384"/>
      <c r="CD36" s="382"/>
      <c r="CE36" s="383"/>
      <c r="CF36" s="383"/>
      <c r="CG36" s="383"/>
      <c r="CH36" s="383"/>
      <c r="CI36" s="384"/>
      <c r="CJ36" s="382"/>
      <c r="CK36" s="383"/>
      <c r="CL36" s="383"/>
      <c r="CM36" s="383"/>
      <c r="CN36" s="383"/>
      <c r="CO36" s="384"/>
      <c r="CP36" s="382"/>
      <c r="CQ36" s="383"/>
      <c r="CR36" s="383"/>
      <c r="CS36" s="383"/>
      <c r="CT36" s="383"/>
      <c r="CU36" s="386"/>
    </row>
    <row r="37" spans="1:99" ht="12" customHeight="1">
      <c r="A37" s="401" t="s">
        <v>274</v>
      </c>
      <c r="B37" s="401"/>
      <c r="C37" s="401"/>
      <c r="D37" s="401"/>
      <c r="E37" s="402"/>
      <c r="F37" s="416" t="s">
        <v>67</v>
      </c>
      <c r="G37" s="416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  <c r="T37" s="416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6"/>
      <c r="AJ37" s="416"/>
      <c r="AK37" s="416"/>
      <c r="AL37" s="416"/>
      <c r="AM37" s="416"/>
      <c r="AN37" s="416"/>
      <c r="AO37" s="416"/>
      <c r="AP37" s="416"/>
      <c r="AQ37" s="416"/>
      <c r="AR37" s="416"/>
      <c r="AS37" s="416"/>
      <c r="AT37" s="416"/>
      <c r="AU37" s="416"/>
      <c r="AV37" s="416"/>
      <c r="AW37" s="416"/>
      <c r="AX37" s="416"/>
      <c r="AY37" s="403" t="s">
        <v>275</v>
      </c>
      <c r="AZ37" s="374"/>
      <c r="BA37" s="374"/>
      <c r="BB37" s="374"/>
      <c r="BC37" s="375"/>
      <c r="BD37" s="373" t="s">
        <v>62</v>
      </c>
      <c r="BE37" s="374"/>
      <c r="BF37" s="374"/>
      <c r="BG37" s="374"/>
      <c r="BH37" s="374"/>
      <c r="BI37" s="375"/>
      <c r="BJ37" s="373"/>
      <c r="BK37" s="374"/>
      <c r="BL37" s="374"/>
      <c r="BM37" s="374"/>
      <c r="BN37" s="374"/>
      <c r="BO37" s="374"/>
      <c r="BP37" s="375"/>
      <c r="BQ37" s="373"/>
      <c r="BR37" s="374"/>
      <c r="BS37" s="374"/>
      <c r="BT37" s="374"/>
      <c r="BU37" s="374"/>
      <c r="BV37" s="374"/>
      <c r="BW37" s="375"/>
      <c r="BX37" s="379"/>
      <c r="BY37" s="380"/>
      <c r="BZ37" s="380"/>
      <c r="CA37" s="380"/>
      <c r="CB37" s="380"/>
      <c r="CC37" s="381"/>
      <c r="CD37" s="379"/>
      <c r="CE37" s="380"/>
      <c r="CF37" s="380"/>
      <c r="CG37" s="380"/>
      <c r="CH37" s="380"/>
      <c r="CI37" s="381"/>
      <c r="CJ37" s="379"/>
      <c r="CK37" s="380"/>
      <c r="CL37" s="380"/>
      <c r="CM37" s="380"/>
      <c r="CN37" s="380"/>
      <c r="CO37" s="381"/>
      <c r="CP37" s="379"/>
      <c r="CQ37" s="380"/>
      <c r="CR37" s="380"/>
      <c r="CS37" s="380"/>
      <c r="CT37" s="380"/>
      <c r="CU37" s="385"/>
    </row>
    <row r="38" spans="1:99" ht="12" customHeight="1">
      <c r="A38" s="401"/>
      <c r="B38" s="401"/>
      <c r="C38" s="401"/>
      <c r="D38" s="401"/>
      <c r="E38" s="402"/>
      <c r="F38" s="414" t="s">
        <v>258</v>
      </c>
      <c r="G38" s="414"/>
      <c r="H38" s="414"/>
      <c r="I38" s="414"/>
      <c r="J38" s="414"/>
      <c r="K38" s="414"/>
      <c r="L38" s="414"/>
      <c r="M38" s="414"/>
      <c r="N38" s="414"/>
      <c r="O38" s="414"/>
      <c r="P38" s="414"/>
      <c r="Q38" s="414"/>
      <c r="R38" s="414"/>
      <c r="S38" s="414"/>
      <c r="T38" s="414"/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4"/>
      <c r="AJ38" s="414"/>
      <c r="AK38" s="414"/>
      <c r="AL38" s="414"/>
      <c r="AM38" s="414"/>
      <c r="AN38" s="414"/>
      <c r="AO38" s="414"/>
      <c r="AP38" s="414"/>
      <c r="AQ38" s="414"/>
      <c r="AR38" s="414"/>
      <c r="AS38" s="414"/>
      <c r="AT38" s="414"/>
      <c r="AU38" s="414"/>
      <c r="AV38" s="414"/>
      <c r="AW38" s="414"/>
      <c r="AX38" s="414"/>
      <c r="AY38" s="404"/>
      <c r="AZ38" s="377"/>
      <c r="BA38" s="377"/>
      <c r="BB38" s="377"/>
      <c r="BC38" s="378"/>
      <c r="BD38" s="376"/>
      <c r="BE38" s="377"/>
      <c r="BF38" s="377"/>
      <c r="BG38" s="377"/>
      <c r="BH38" s="377"/>
      <c r="BI38" s="378"/>
      <c r="BJ38" s="376"/>
      <c r="BK38" s="377"/>
      <c r="BL38" s="377"/>
      <c r="BM38" s="377"/>
      <c r="BN38" s="377"/>
      <c r="BO38" s="377"/>
      <c r="BP38" s="378"/>
      <c r="BQ38" s="376"/>
      <c r="BR38" s="377"/>
      <c r="BS38" s="377"/>
      <c r="BT38" s="377"/>
      <c r="BU38" s="377"/>
      <c r="BV38" s="377"/>
      <c r="BW38" s="378"/>
      <c r="BX38" s="382"/>
      <c r="BY38" s="383"/>
      <c r="BZ38" s="383"/>
      <c r="CA38" s="383"/>
      <c r="CB38" s="383"/>
      <c r="CC38" s="384"/>
      <c r="CD38" s="382"/>
      <c r="CE38" s="383"/>
      <c r="CF38" s="383"/>
      <c r="CG38" s="383"/>
      <c r="CH38" s="383"/>
      <c r="CI38" s="384"/>
      <c r="CJ38" s="382"/>
      <c r="CK38" s="383"/>
      <c r="CL38" s="383"/>
      <c r="CM38" s="383"/>
      <c r="CN38" s="383"/>
      <c r="CO38" s="384"/>
      <c r="CP38" s="382"/>
      <c r="CQ38" s="383"/>
      <c r="CR38" s="383"/>
      <c r="CS38" s="383"/>
      <c r="CT38" s="383"/>
      <c r="CU38" s="386"/>
    </row>
    <row r="39" spans="1:99" ht="15" customHeight="1">
      <c r="A39" s="401" t="s">
        <v>276</v>
      </c>
      <c r="B39" s="401"/>
      <c r="C39" s="401"/>
      <c r="D39" s="401"/>
      <c r="E39" s="402"/>
      <c r="F39" s="439" t="s">
        <v>277</v>
      </c>
      <c r="G39" s="440"/>
      <c r="H39" s="440"/>
      <c r="I39" s="440"/>
      <c r="J39" s="440"/>
      <c r="K39" s="440"/>
      <c r="L39" s="440"/>
      <c r="M39" s="440"/>
      <c r="N39" s="440"/>
      <c r="O39" s="440"/>
      <c r="P39" s="440"/>
      <c r="Q39" s="440"/>
      <c r="R39" s="440"/>
      <c r="S39" s="440"/>
      <c r="T39" s="440"/>
      <c r="U39" s="440"/>
      <c r="V39" s="440"/>
      <c r="W39" s="440"/>
      <c r="X39" s="440"/>
      <c r="Y39" s="440"/>
      <c r="Z39" s="440"/>
      <c r="AA39" s="440"/>
      <c r="AB39" s="440"/>
      <c r="AC39" s="440"/>
      <c r="AD39" s="440"/>
      <c r="AE39" s="440"/>
      <c r="AF39" s="440"/>
      <c r="AG39" s="440"/>
      <c r="AH39" s="440"/>
      <c r="AI39" s="440"/>
      <c r="AJ39" s="440"/>
      <c r="AK39" s="440"/>
      <c r="AL39" s="440"/>
      <c r="AM39" s="440"/>
      <c r="AN39" s="440"/>
      <c r="AO39" s="440"/>
      <c r="AP39" s="440"/>
      <c r="AQ39" s="440"/>
      <c r="AR39" s="440"/>
      <c r="AS39" s="440"/>
      <c r="AT39" s="440"/>
      <c r="AU39" s="440"/>
      <c r="AV39" s="440"/>
      <c r="AW39" s="440"/>
      <c r="AX39" s="441"/>
      <c r="AY39" s="432" t="s">
        <v>278</v>
      </c>
      <c r="AZ39" s="433"/>
      <c r="BA39" s="433"/>
      <c r="BB39" s="433"/>
      <c r="BC39" s="433"/>
      <c r="BD39" s="433" t="s">
        <v>62</v>
      </c>
      <c r="BE39" s="433"/>
      <c r="BF39" s="433"/>
      <c r="BG39" s="433"/>
      <c r="BH39" s="433"/>
      <c r="BI39" s="433"/>
      <c r="BJ39" s="433"/>
      <c r="BK39" s="433"/>
      <c r="BL39" s="433"/>
      <c r="BM39" s="433"/>
      <c r="BN39" s="433"/>
      <c r="BO39" s="433"/>
      <c r="BP39" s="433"/>
      <c r="BQ39" s="433"/>
      <c r="BR39" s="433"/>
      <c r="BS39" s="433"/>
      <c r="BT39" s="433"/>
      <c r="BU39" s="433"/>
      <c r="BV39" s="433"/>
      <c r="BW39" s="433"/>
      <c r="BX39" s="411"/>
      <c r="BY39" s="411"/>
      <c r="BZ39" s="411"/>
      <c r="CA39" s="411"/>
      <c r="CB39" s="411"/>
      <c r="CC39" s="411"/>
      <c r="CD39" s="411"/>
      <c r="CE39" s="411"/>
      <c r="CF39" s="411"/>
      <c r="CG39" s="411"/>
      <c r="CH39" s="411"/>
      <c r="CI39" s="411"/>
      <c r="CJ39" s="411"/>
      <c r="CK39" s="411"/>
      <c r="CL39" s="411"/>
      <c r="CM39" s="411"/>
      <c r="CN39" s="411"/>
      <c r="CO39" s="411"/>
      <c r="CP39" s="411"/>
      <c r="CQ39" s="411"/>
      <c r="CR39" s="411"/>
      <c r="CS39" s="411"/>
      <c r="CT39" s="411"/>
      <c r="CU39" s="412"/>
    </row>
    <row r="40" spans="1:99" ht="12" customHeight="1">
      <c r="A40" s="377" t="s">
        <v>279</v>
      </c>
      <c r="B40" s="377"/>
      <c r="C40" s="377"/>
      <c r="D40" s="377"/>
      <c r="E40" s="378"/>
      <c r="F40" s="447" t="s">
        <v>280</v>
      </c>
      <c r="G40" s="447"/>
      <c r="H40" s="447"/>
      <c r="I40" s="447"/>
      <c r="J40" s="447"/>
      <c r="K40" s="447"/>
      <c r="L40" s="447"/>
      <c r="M40" s="447"/>
      <c r="N40" s="447"/>
      <c r="O40" s="447"/>
      <c r="P40" s="447"/>
      <c r="Q40" s="447"/>
      <c r="R40" s="447"/>
      <c r="S40" s="447"/>
      <c r="T40" s="447"/>
      <c r="U40" s="447"/>
      <c r="V40" s="447"/>
      <c r="W40" s="447"/>
      <c r="X40" s="447"/>
      <c r="Y40" s="447"/>
      <c r="Z40" s="447"/>
      <c r="AA40" s="447"/>
      <c r="AB40" s="447"/>
      <c r="AC40" s="447"/>
      <c r="AD40" s="447"/>
      <c r="AE40" s="447"/>
      <c r="AF40" s="447"/>
      <c r="AG40" s="447"/>
      <c r="AH40" s="447"/>
      <c r="AI40" s="447"/>
      <c r="AJ40" s="447"/>
      <c r="AK40" s="447"/>
      <c r="AL40" s="447"/>
      <c r="AM40" s="447"/>
      <c r="AN40" s="447"/>
      <c r="AO40" s="447"/>
      <c r="AP40" s="447"/>
      <c r="AQ40" s="447"/>
      <c r="AR40" s="447"/>
      <c r="AS40" s="447"/>
      <c r="AT40" s="447"/>
      <c r="AU40" s="447"/>
      <c r="AV40" s="447"/>
      <c r="AW40" s="447"/>
      <c r="AX40" s="447"/>
      <c r="AY40" s="413" t="s">
        <v>281</v>
      </c>
      <c r="AZ40" s="388"/>
      <c r="BA40" s="388"/>
      <c r="BB40" s="388"/>
      <c r="BC40" s="389"/>
      <c r="BD40" s="387" t="s">
        <v>62</v>
      </c>
      <c r="BE40" s="388"/>
      <c r="BF40" s="388"/>
      <c r="BG40" s="388"/>
      <c r="BH40" s="388"/>
      <c r="BI40" s="389"/>
      <c r="BJ40" s="387"/>
      <c r="BK40" s="388"/>
      <c r="BL40" s="388"/>
      <c r="BM40" s="388"/>
      <c r="BN40" s="388"/>
      <c r="BO40" s="388"/>
      <c r="BP40" s="389"/>
      <c r="BQ40" s="387"/>
      <c r="BR40" s="388"/>
      <c r="BS40" s="388"/>
      <c r="BT40" s="388"/>
      <c r="BU40" s="388"/>
      <c r="BV40" s="388"/>
      <c r="BW40" s="389"/>
      <c r="BX40" s="393"/>
      <c r="BY40" s="394"/>
      <c r="BZ40" s="394"/>
      <c r="CA40" s="394"/>
      <c r="CB40" s="394"/>
      <c r="CC40" s="395"/>
      <c r="CD40" s="393"/>
      <c r="CE40" s="394"/>
      <c r="CF40" s="394"/>
      <c r="CG40" s="394"/>
      <c r="CH40" s="394"/>
      <c r="CI40" s="395"/>
      <c r="CJ40" s="393"/>
      <c r="CK40" s="394"/>
      <c r="CL40" s="394"/>
      <c r="CM40" s="394"/>
      <c r="CN40" s="394"/>
      <c r="CO40" s="395"/>
      <c r="CP40" s="393"/>
      <c r="CQ40" s="394"/>
      <c r="CR40" s="394"/>
      <c r="CS40" s="394"/>
      <c r="CT40" s="394"/>
      <c r="CU40" s="399"/>
    </row>
    <row r="41" spans="1:99" ht="12" customHeight="1">
      <c r="A41" s="401"/>
      <c r="B41" s="401"/>
      <c r="C41" s="401"/>
      <c r="D41" s="401"/>
      <c r="E41" s="402"/>
      <c r="F41" s="446" t="s">
        <v>282</v>
      </c>
      <c r="G41" s="446"/>
      <c r="H41" s="446"/>
      <c r="I41" s="446"/>
      <c r="J41" s="446"/>
      <c r="K41" s="446"/>
      <c r="L41" s="446"/>
      <c r="M41" s="446"/>
      <c r="N41" s="446"/>
      <c r="O41" s="446"/>
      <c r="P41" s="446"/>
      <c r="Q41" s="446"/>
      <c r="R41" s="446"/>
      <c r="S41" s="446"/>
      <c r="T41" s="446"/>
      <c r="U41" s="446"/>
      <c r="V41" s="446"/>
      <c r="W41" s="446"/>
      <c r="X41" s="446"/>
      <c r="Y41" s="446"/>
      <c r="Z41" s="446"/>
      <c r="AA41" s="446"/>
      <c r="AB41" s="446"/>
      <c r="AC41" s="446"/>
      <c r="AD41" s="446"/>
      <c r="AE41" s="446"/>
      <c r="AF41" s="446"/>
      <c r="AG41" s="446"/>
      <c r="AH41" s="446"/>
      <c r="AI41" s="446"/>
      <c r="AJ41" s="446"/>
      <c r="AK41" s="446"/>
      <c r="AL41" s="446"/>
      <c r="AM41" s="446"/>
      <c r="AN41" s="446"/>
      <c r="AO41" s="446"/>
      <c r="AP41" s="446"/>
      <c r="AQ41" s="446"/>
      <c r="AR41" s="446"/>
      <c r="AS41" s="446"/>
      <c r="AT41" s="446"/>
      <c r="AU41" s="446"/>
      <c r="AV41" s="446"/>
      <c r="AW41" s="446"/>
      <c r="AX41" s="446"/>
      <c r="AY41" s="404"/>
      <c r="AZ41" s="377"/>
      <c r="BA41" s="377"/>
      <c r="BB41" s="377"/>
      <c r="BC41" s="378"/>
      <c r="BD41" s="376"/>
      <c r="BE41" s="377"/>
      <c r="BF41" s="377"/>
      <c r="BG41" s="377"/>
      <c r="BH41" s="377"/>
      <c r="BI41" s="378"/>
      <c r="BJ41" s="376"/>
      <c r="BK41" s="377"/>
      <c r="BL41" s="377"/>
      <c r="BM41" s="377"/>
      <c r="BN41" s="377"/>
      <c r="BO41" s="377"/>
      <c r="BP41" s="378"/>
      <c r="BQ41" s="376"/>
      <c r="BR41" s="377"/>
      <c r="BS41" s="377"/>
      <c r="BT41" s="377"/>
      <c r="BU41" s="377"/>
      <c r="BV41" s="377"/>
      <c r="BW41" s="378"/>
      <c r="BX41" s="382"/>
      <c r="BY41" s="383"/>
      <c r="BZ41" s="383"/>
      <c r="CA41" s="383"/>
      <c r="CB41" s="383"/>
      <c r="CC41" s="384"/>
      <c r="CD41" s="382"/>
      <c r="CE41" s="383"/>
      <c r="CF41" s="383"/>
      <c r="CG41" s="383"/>
      <c r="CH41" s="383"/>
      <c r="CI41" s="384"/>
      <c r="CJ41" s="382"/>
      <c r="CK41" s="383"/>
      <c r="CL41" s="383"/>
      <c r="CM41" s="383"/>
      <c r="CN41" s="383"/>
      <c r="CO41" s="384"/>
      <c r="CP41" s="382"/>
      <c r="CQ41" s="383"/>
      <c r="CR41" s="383"/>
      <c r="CS41" s="383"/>
      <c r="CT41" s="383"/>
      <c r="CU41" s="386"/>
    </row>
    <row r="42" spans="1:99" ht="12" customHeight="1">
      <c r="A42" s="401" t="s">
        <v>283</v>
      </c>
      <c r="B42" s="401"/>
      <c r="C42" s="401"/>
      <c r="D42" s="401"/>
      <c r="E42" s="402"/>
      <c r="F42" s="416" t="s">
        <v>67</v>
      </c>
      <c r="G42" s="416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  <c r="T42" s="416"/>
      <c r="U42" s="416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6"/>
      <c r="AJ42" s="416"/>
      <c r="AK42" s="416"/>
      <c r="AL42" s="416"/>
      <c r="AM42" s="416"/>
      <c r="AN42" s="416"/>
      <c r="AO42" s="416"/>
      <c r="AP42" s="416"/>
      <c r="AQ42" s="416"/>
      <c r="AR42" s="416"/>
      <c r="AS42" s="416"/>
      <c r="AT42" s="416"/>
      <c r="AU42" s="416"/>
      <c r="AV42" s="416"/>
      <c r="AW42" s="416"/>
      <c r="AX42" s="416"/>
      <c r="AY42" s="403" t="s">
        <v>284</v>
      </c>
      <c r="AZ42" s="374"/>
      <c r="BA42" s="374"/>
      <c r="BB42" s="374"/>
      <c r="BC42" s="375"/>
      <c r="BD42" s="373" t="s">
        <v>62</v>
      </c>
      <c r="BE42" s="374"/>
      <c r="BF42" s="374"/>
      <c r="BG42" s="374"/>
      <c r="BH42" s="374"/>
      <c r="BI42" s="375"/>
      <c r="BJ42" s="373"/>
      <c r="BK42" s="374"/>
      <c r="BL42" s="374"/>
      <c r="BM42" s="374"/>
      <c r="BN42" s="374"/>
      <c r="BO42" s="374"/>
      <c r="BP42" s="375"/>
      <c r="BQ42" s="373"/>
      <c r="BR42" s="374"/>
      <c r="BS42" s="374"/>
      <c r="BT42" s="374"/>
      <c r="BU42" s="374"/>
      <c r="BV42" s="374"/>
      <c r="BW42" s="375"/>
      <c r="BX42" s="379"/>
      <c r="BY42" s="380"/>
      <c r="BZ42" s="380"/>
      <c r="CA42" s="380"/>
      <c r="CB42" s="380"/>
      <c r="CC42" s="381"/>
      <c r="CD42" s="379"/>
      <c r="CE42" s="380"/>
      <c r="CF42" s="380"/>
      <c r="CG42" s="380"/>
      <c r="CH42" s="380"/>
      <c r="CI42" s="381"/>
      <c r="CJ42" s="379"/>
      <c r="CK42" s="380"/>
      <c r="CL42" s="380"/>
      <c r="CM42" s="380"/>
      <c r="CN42" s="380"/>
      <c r="CO42" s="381"/>
      <c r="CP42" s="379"/>
      <c r="CQ42" s="380"/>
      <c r="CR42" s="380"/>
      <c r="CS42" s="380"/>
      <c r="CT42" s="380"/>
      <c r="CU42" s="385"/>
    </row>
    <row r="43" spans="1:99" ht="12" customHeight="1">
      <c r="A43" s="401"/>
      <c r="B43" s="401"/>
      <c r="C43" s="401"/>
      <c r="D43" s="401"/>
      <c r="E43" s="402"/>
      <c r="F43" s="414" t="s">
        <v>258</v>
      </c>
      <c r="G43" s="414"/>
      <c r="H43" s="414"/>
      <c r="I43" s="414"/>
      <c r="J43" s="414"/>
      <c r="K43" s="414"/>
      <c r="L43" s="414"/>
      <c r="M43" s="414"/>
      <c r="N43" s="414"/>
      <c r="O43" s="414"/>
      <c r="P43" s="414"/>
      <c r="Q43" s="414"/>
      <c r="R43" s="414"/>
      <c r="S43" s="414"/>
      <c r="T43" s="414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4"/>
      <c r="AJ43" s="414"/>
      <c r="AK43" s="414"/>
      <c r="AL43" s="414"/>
      <c r="AM43" s="414"/>
      <c r="AN43" s="414"/>
      <c r="AO43" s="414"/>
      <c r="AP43" s="414"/>
      <c r="AQ43" s="414"/>
      <c r="AR43" s="414"/>
      <c r="AS43" s="414"/>
      <c r="AT43" s="414"/>
      <c r="AU43" s="414"/>
      <c r="AV43" s="414"/>
      <c r="AW43" s="414"/>
      <c r="AX43" s="414"/>
      <c r="AY43" s="404"/>
      <c r="AZ43" s="377"/>
      <c r="BA43" s="377"/>
      <c r="BB43" s="377"/>
      <c r="BC43" s="378"/>
      <c r="BD43" s="376"/>
      <c r="BE43" s="377"/>
      <c r="BF43" s="377"/>
      <c r="BG43" s="377"/>
      <c r="BH43" s="377"/>
      <c r="BI43" s="378"/>
      <c r="BJ43" s="376"/>
      <c r="BK43" s="377"/>
      <c r="BL43" s="377"/>
      <c r="BM43" s="377"/>
      <c r="BN43" s="377"/>
      <c r="BO43" s="377"/>
      <c r="BP43" s="378"/>
      <c r="BQ43" s="376"/>
      <c r="BR43" s="377"/>
      <c r="BS43" s="377"/>
      <c r="BT43" s="377"/>
      <c r="BU43" s="377"/>
      <c r="BV43" s="377"/>
      <c r="BW43" s="378"/>
      <c r="BX43" s="382"/>
      <c r="BY43" s="383"/>
      <c r="BZ43" s="383"/>
      <c r="CA43" s="383"/>
      <c r="CB43" s="383"/>
      <c r="CC43" s="384"/>
      <c r="CD43" s="382"/>
      <c r="CE43" s="383"/>
      <c r="CF43" s="383"/>
      <c r="CG43" s="383"/>
      <c r="CH43" s="383"/>
      <c r="CI43" s="384"/>
      <c r="CJ43" s="382"/>
      <c r="CK43" s="383"/>
      <c r="CL43" s="383"/>
      <c r="CM43" s="383"/>
      <c r="CN43" s="383"/>
      <c r="CO43" s="384"/>
      <c r="CP43" s="382"/>
      <c r="CQ43" s="383"/>
      <c r="CR43" s="383"/>
      <c r="CS43" s="383"/>
      <c r="CT43" s="383"/>
      <c r="CU43" s="386"/>
    </row>
    <row r="44" spans="1:99" ht="13.5">
      <c r="A44" s="401"/>
      <c r="B44" s="401"/>
      <c r="C44" s="401"/>
      <c r="D44" s="401"/>
      <c r="E44" s="402"/>
      <c r="F44" s="415" t="s">
        <v>259</v>
      </c>
      <c r="G44" s="416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  <c r="T44" s="416"/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6"/>
      <c r="AJ44" s="416"/>
      <c r="AK44" s="416"/>
      <c r="AL44" s="416"/>
      <c r="AM44" s="416"/>
      <c r="AN44" s="416"/>
      <c r="AO44" s="416"/>
      <c r="AP44" s="416"/>
      <c r="AQ44" s="416"/>
      <c r="AR44" s="416"/>
      <c r="AS44" s="416"/>
      <c r="AT44" s="416"/>
      <c r="AU44" s="416"/>
      <c r="AV44" s="416"/>
      <c r="AW44" s="416"/>
      <c r="AX44" s="417"/>
      <c r="AY44" s="403" t="s">
        <v>285</v>
      </c>
      <c r="AZ44" s="374"/>
      <c r="BA44" s="374"/>
      <c r="BB44" s="374"/>
      <c r="BC44" s="375"/>
      <c r="BD44" s="373" t="s">
        <v>62</v>
      </c>
      <c r="BE44" s="374"/>
      <c r="BF44" s="374"/>
      <c r="BG44" s="374"/>
      <c r="BH44" s="374"/>
      <c r="BI44" s="375"/>
      <c r="BJ44" s="373"/>
      <c r="BK44" s="374"/>
      <c r="BL44" s="374"/>
      <c r="BM44" s="374"/>
      <c r="BN44" s="374"/>
      <c r="BO44" s="374"/>
      <c r="BP44" s="375"/>
      <c r="BQ44" s="373"/>
      <c r="BR44" s="374"/>
      <c r="BS44" s="374"/>
      <c r="BT44" s="374"/>
      <c r="BU44" s="374"/>
      <c r="BV44" s="374"/>
      <c r="BW44" s="375"/>
      <c r="BX44" s="379"/>
      <c r="BY44" s="380"/>
      <c r="BZ44" s="380"/>
      <c r="CA44" s="380"/>
      <c r="CB44" s="380"/>
      <c r="CC44" s="381"/>
      <c r="CD44" s="379"/>
      <c r="CE44" s="380"/>
      <c r="CF44" s="380"/>
      <c r="CG44" s="380"/>
      <c r="CH44" s="380"/>
      <c r="CI44" s="381"/>
      <c r="CJ44" s="379"/>
      <c r="CK44" s="380"/>
      <c r="CL44" s="380"/>
      <c r="CM44" s="380"/>
      <c r="CN44" s="380"/>
      <c r="CO44" s="381"/>
      <c r="CP44" s="379"/>
      <c r="CQ44" s="380"/>
      <c r="CR44" s="380"/>
      <c r="CS44" s="380"/>
      <c r="CT44" s="380"/>
      <c r="CU44" s="385"/>
    </row>
    <row r="45" spans="1:99" ht="12" customHeight="1">
      <c r="A45" s="401"/>
      <c r="B45" s="401"/>
      <c r="C45" s="401"/>
      <c r="D45" s="401"/>
      <c r="E45" s="402"/>
      <c r="F45" s="414"/>
      <c r="G45" s="414"/>
      <c r="H45" s="414"/>
      <c r="I45" s="414"/>
      <c r="J45" s="414"/>
      <c r="K45" s="414"/>
      <c r="L45" s="414"/>
      <c r="M45" s="414"/>
      <c r="N45" s="414"/>
      <c r="O45" s="414"/>
      <c r="P45" s="414"/>
      <c r="Q45" s="414"/>
      <c r="R45" s="414"/>
      <c r="S45" s="414"/>
      <c r="T45" s="414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4"/>
      <c r="AJ45" s="414"/>
      <c r="AK45" s="414"/>
      <c r="AL45" s="414"/>
      <c r="AM45" s="414"/>
      <c r="AN45" s="414"/>
      <c r="AO45" s="414"/>
      <c r="AP45" s="414"/>
      <c r="AQ45" s="414"/>
      <c r="AR45" s="414"/>
      <c r="AS45" s="414"/>
      <c r="AT45" s="414"/>
      <c r="AU45" s="414"/>
      <c r="AV45" s="414"/>
      <c r="AW45" s="414"/>
      <c r="AX45" s="414"/>
      <c r="AY45" s="404"/>
      <c r="AZ45" s="377"/>
      <c r="BA45" s="377"/>
      <c r="BB45" s="377"/>
      <c r="BC45" s="378"/>
      <c r="BD45" s="376"/>
      <c r="BE45" s="377"/>
      <c r="BF45" s="377"/>
      <c r="BG45" s="377"/>
      <c r="BH45" s="377"/>
      <c r="BI45" s="378"/>
      <c r="BJ45" s="376"/>
      <c r="BK45" s="377"/>
      <c r="BL45" s="377"/>
      <c r="BM45" s="377"/>
      <c r="BN45" s="377"/>
      <c r="BO45" s="377"/>
      <c r="BP45" s="378"/>
      <c r="BQ45" s="376"/>
      <c r="BR45" s="377"/>
      <c r="BS45" s="377"/>
      <c r="BT45" s="377"/>
      <c r="BU45" s="377"/>
      <c r="BV45" s="377"/>
      <c r="BW45" s="378"/>
      <c r="BX45" s="382"/>
      <c r="BY45" s="383"/>
      <c r="BZ45" s="383"/>
      <c r="CA45" s="383"/>
      <c r="CB45" s="383"/>
      <c r="CC45" s="384"/>
      <c r="CD45" s="382"/>
      <c r="CE45" s="383"/>
      <c r="CF45" s="383"/>
      <c r="CG45" s="383"/>
      <c r="CH45" s="383"/>
      <c r="CI45" s="384"/>
      <c r="CJ45" s="382"/>
      <c r="CK45" s="383"/>
      <c r="CL45" s="383"/>
      <c r="CM45" s="383"/>
      <c r="CN45" s="383"/>
      <c r="CO45" s="384"/>
      <c r="CP45" s="382"/>
      <c r="CQ45" s="383"/>
      <c r="CR45" s="383"/>
      <c r="CS45" s="383"/>
      <c r="CT45" s="383"/>
      <c r="CU45" s="386"/>
    </row>
    <row r="46" spans="1:99" ht="15" customHeight="1">
      <c r="A46" s="401" t="s">
        <v>286</v>
      </c>
      <c r="B46" s="401"/>
      <c r="C46" s="401"/>
      <c r="D46" s="401"/>
      <c r="E46" s="402"/>
      <c r="F46" s="439" t="s">
        <v>277</v>
      </c>
      <c r="G46" s="440"/>
      <c r="H46" s="440"/>
      <c r="I46" s="440"/>
      <c r="J46" s="440"/>
      <c r="K46" s="440"/>
      <c r="L46" s="440"/>
      <c r="M46" s="440"/>
      <c r="N46" s="440"/>
      <c r="O46" s="440"/>
      <c r="P46" s="440"/>
      <c r="Q46" s="440"/>
      <c r="R46" s="440"/>
      <c r="S46" s="440"/>
      <c r="T46" s="440"/>
      <c r="U46" s="440"/>
      <c r="V46" s="440"/>
      <c r="W46" s="440"/>
      <c r="X46" s="440"/>
      <c r="Y46" s="440"/>
      <c r="Z46" s="440"/>
      <c r="AA46" s="440"/>
      <c r="AB46" s="440"/>
      <c r="AC46" s="440"/>
      <c r="AD46" s="440"/>
      <c r="AE46" s="440"/>
      <c r="AF46" s="440"/>
      <c r="AG46" s="440"/>
      <c r="AH46" s="440"/>
      <c r="AI46" s="440"/>
      <c r="AJ46" s="440"/>
      <c r="AK46" s="440"/>
      <c r="AL46" s="440"/>
      <c r="AM46" s="440"/>
      <c r="AN46" s="440"/>
      <c r="AO46" s="440"/>
      <c r="AP46" s="440"/>
      <c r="AQ46" s="440"/>
      <c r="AR46" s="440"/>
      <c r="AS46" s="440"/>
      <c r="AT46" s="440"/>
      <c r="AU46" s="440"/>
      <c r="AV46" s="440"/>
      <c r="AW46" s="440"/>
      <c r="AX46" s="441"/>
      <c r="AY46" s="432" t="s">
        <v>287</v>
      </c>
      <c r="AZ46" s="433"/>
      <c r="BA46" s="433"/>
      <c r="BB46" s="433"/>
      <c r="BC46" s="433"/>
      <c r="BD46" s="433" t="s">
        <v>62</v>
      </c>
      <c r="BE46" s="433"/>
      <c r="BF46" s="433"/>
      <c r="BG46" s="433"/>
      <c r="BH46" s="433"/>
      <c r="BI46" s="433"/>
      <c r="BJ46" s="433"/>
      <c r="BK46" s="433"/>
      <c r="BL46" s="433"/>
      <c r="BM46" s="433"/>
      <c r="BN46" s="433"/>
      <c r="BO46" s="433"/>
      <c r="BP46" s="433"/>
      <c r="BQ46" s="433"/>
      <c r="BR46" s="433"/>
      <c r="BS46" s="433"/>
      <c r="BT46" s="433"/>
      <c r="BU46" s="433"/>
      <c r="BV46" s="433"/>
      <c r="BW46" s="433"/>
      <c r="BX46" s="411"/>
      <c r="BY46" s="411"/>
      <c r="BZ46" s="411"/>
      <c r="CA46" s="411"/>
      <c r="CB46" s="411"/>
      <c r="CC46" s="411"/>
      <c r="CD46" s="411"/>
      <c r="CE46" s="411"/>
      <c r="CF46" s="411"/>
      <c r="CG46" s="411"/>
      <c r="CH46" s="411"/>
      <c r="CI46" s="411"/>
      <c r="CJ46" s="411"/>
      <c r="CK46" s="411"/>
      <c r="CL46" s="411"/>
      <c r="CM46" s="411"/>
      <c r="CN46" s="411"/>
      <c r="CO46" s="411"/>
      <c r="CP46" s="411"/>
      <c r="CQ46" s="411"/>
      <c r="CR46" s="411"/>
      <c r="CS46" s="411"/>
      <c r="CT46" s="411"/>
      <c r="CU46" s="412"/>
    </row>
    <row r="47" spans="1:99" ht="15" customHeight="1">
      <c r="A47" s="401" t="s">
        <v>288</v>
      </c>
      <c r="B47" s="401"/>
      <c r="C47" s="401"/>
      <c r="D47" s="401"/>
      <c r="E47" s="402"/>
      <c r="F47" s="445" t="s">
        <v>289</v>
      </c>
      <c r="G47" s="445"/>
      <c r="H47" s="445"/>
      <c r="I47" s="445"/>
      <c r="J47" s="445"/>
      <c r="K47" s="445"/>
      <c r="L47" s="445"/>
      <c r="M47" s="445"/>
      <c r="N47" s="445"/>
      <c r="O47" s="445"/>
      <c r="P47" s="445"/>
      <c r="Q47" s="445"/>
      <c r="R47" s="445"/>
      <c r="S47" s="445"/>
      <c r="T47" s="445"/>
      <c r="U47" s="445"/>
      <c r="V47" s="445"/>
      <c r="W47" s="445"/>
      <c r="X47" s="445"/>
      <c r="Y47" s="445"/>
      <c r="Z47" s="445"/>
      <c r="AA47" s="445"/>
      <c r="AB47" s="445"/>
      <c r="AC47" s="445"/>
      <c r="AD47" s="445"/>
      <c r="AE47" s="445"/>
      <c r="AF47" s="445"/>
      <c r="AG47" s="445"/>
      <c r="AH47" s="445"/>
      <c r="AI47" s="445"/>
      <c r="AJ47" s="445"/>
      <c r="AK47" s="445"/>
      <c r="AL47" s="445"/>
      <c r="AM47" s="445"/>
      <c r="AN47" s="445"/>
      <c r="AO47" s="445"/>
      <c r="AP47" s="445"/>
      <c r="AQ47" s="445"/>
      <c r="AR47" s="445"/>
      <c r="AS47" s="445"/>
      <c r="AT47" s="445"/>
      <c r="AU47" s="445"/>
      <c r="AV47" s="445"/>
      <c r="AW47" s="445"/>
      <c r="AX47" s="445"/>
      <c r="AY47" s="403" t="s">
        <v>290</v>
      </c>
      <c r="AZ47" s="374"/>
      <c r="BA47" s="374"/>
      <c r="BB47" s="374"/>
      <c r="BC47" s="375"/>
      <c r="BD47" s="373" t="s">
        <v>62</v>
      </c>
      <c r="BE47" s="374"/>
      <c r="BF47" s="374"/>
      <c r="BG47" s="374"/>
      <c r="BH47" s="374"/>
      <c r="BI47" s="375"/>
      <c r="BJ47" s="373"/>
      <c r="BK47" s="374"/>
      <c r="BL47" s="374"/>
      <c r="BM47" s="374"/>
      <c r="BN47" s="374"/>
      <c r="BO47" s="374"/>
      <c r="BP47" s="375"/>
      <c r="BQ47" s="373"/>
      <c r="BR47" s="374"/>
      <c r="BS47" s="374"/>
      <c r="BT47" s="374"/>
      <c r="BU47" s="374"/>
      <c r="BV47" s="374"/>
      <c r="BW47" s="375"/>
      <c r="BX47" s="379"/>
      <c r="BY47" s="380"/>
      <c r="BZ47" s="380"/>
      <c r="CA47" s="380"/>
      <c r="CB47" s="380"/>
      <c r="CC47" s="381"/>
      <c r="CD47" s="379"/>
      <c r="CE47" s="380"/>
      <c r="CF47" s="380"/>
      <c r="CG47" s="380"/>
      <c r="CH47" s="380"/>
      <c r="CI47" s="381"/>
      <c r="CJ47" s="379"/>
      <c r="CK47" s="380"/>
      <c r="CL47" s="380"/>
      <c r="CM47" s="380"/>
      <c r="CN47" s="380"/>
      <c r="CO47" s="381"/>
      <c r="CP47" s="379"/>
      <c r="CQ47" s="380"/>
      <c r="CR47" s="380"/>
      <c r="CS47" s="380"/>
      <c r="CT47" s="380"/>
      <c r="CU47" s="385"/>
    </row>
    <row r="48" spans="1:99" ht="13.5">
      <c r="A48" s="401"/>
      <c r="B48" s="401"/>
      <c r="C48" s="401"/>
      <c r="D48" s="401"/>
      <c r="E48" s="402"/>
      <c r="F48" s="415" t="s">
        <v>259</v>
      </c>
      <c r="G48" s="416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  <c r="T48" s="416"/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6"/>
      <c r="AJ48" s="416"/>
      <c r="AK48" s="416"/>
      <c r="AL48" s="416"/>
      <c r="AM48" s="416"/>
      <c r="AN48" s="416"/>
      <c r="AO48" s="416"/>
      <c r="AP48" s="416"/>
      <c r="AQ48" s="416"/>
      <c r="AR48" s="416"/>
      <c r="AS48" s="416"/>
      <c r="AT48" s="416"/>
      <c r="AU48" s="416"/>
      <c r="AV48" s="416"/>
      <c r="AW48" s="416"/>
      <c r="AX48" s="417"/>
      <c r="AY48" s="403" t="s">
        <v>291</v>
      </c>
      <c r="AZ48" s="374"/>
      <c r="BA48" s="374"/>
      <c r="BB48" s="374"/>
      <c r="BC48" s="375"/>
      <c r="BD48" s="373" t="s">
        <v>62</v>
      </c>
      <c r="BE48" s="374"/>
      <c r="BF48" s="374"/>
      <c r="BG48" s="374"/>
      <c r="BH48" s="374"/>
      <c r="BI48" s="375"/>
      <c r="BJ48" s="373"/>
      <c r="BK48" s="374"/>
      <c r="BL48" s="374"/>
      <c r="BM48" s="374"/>
      <c r="BN48" s="374"/>
      <c r="BO48" s="374"/>
      <c r="BP48" s="375"/>
      <c r="BQ48" s="373"/>
      <c r="BR48" s="374"/>
      <c r="BS48" s="374"/>
      <c r="BT48" s="374"/>
      <c r="BU48" s="374"/>
      <c r="BV48" s="374"/>
      <c r="BW48" s="375"/>
      <c r="BX48" s="379"/>
      <c r="BY48" s="380"/>
      <c r="BZ48" s="380"/>
      <c r="CA48" s="380"/>
      <c r="CB48" s="380"/>
      <c r="CC48" s="381"/>
      <c r="CD48" s="379"/>
      <c r="CE48" s="380"/>
      <c r="CF48" s="380"/>
      <c r="CG48" s="380"/>
      <c r="CH48" s="380"/>
      <c r="CI48" s="381"/>
      <c r="CJ48" s="379"/>
      <c r="CK48" s="380"/>
      <c r="CL48" s="380"/>
      <c r="CM48" s="380"/>
      <c r="CN48" s="380"/>
      <c r="CO48" s="381"/>
      <c r="CP48" s="379"/>
      <c r="CQ48" s="380"/>
      <c r="CR48" s="380"/>
      <c r="CS48" s="380"/>
      <c r="CT48" s="380"/>
      <c r="CU48" s="385"/>
    </row>
    <row r="49" spans="1:99" ht="12" customHeight="1">
      <c r="A49" s="401"/>
      <c r="B49" s="401"/>
      <c r="C49" s="401"/>
      <c r="D49" s="401"/>
      <c r="E49" s="402"/>
      <c r="F49" s="414"/>
      <c r="G49" s="414"/>
      <c r="H49" s="414"/>
      <c r="I49" s="414"/>
      <c r="J49" s="414"/>
      <c r="K49" s="414"/>
      <c r="L49" s="414"/>
      <c r="M49" s="414"/>
      <c r="N49" s="414"/>
      <c r="O49" s="414"/>
      <c r="P49" s="414"/>
      <c r="Q49" s="414"/>
      <c r="R49" s="414"/>
      <c r="S49" s="414"/>
      <c r="T49" s="414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4"/>
      <c r="AJ49" s="414"/>
      <c r="AK49" s="414"/>
      <c r="AL49" s="414"/>
      <c r="AM49" s="414"/>
      <c r="AN49" s="414"/>
      <c r="AO49" s="414"/>
      <c r="AP49" s="414"/>
      <c r="AQ49" s="414"/>
      <c r="AR49" s="414"/>
      <c r="AS49" s="414"/>
      <c r="AT49" s="414"/>
      <c r="AU49" s="414"/>
      <c r="AV49" s="414"/>
      <c r="AW49" s="414"/>
      <c r="AX49" s="414"/>
      <c r="AY49" s="404"/>
      <c r="AZ49" s="377"/>
      <c r="BA49" s="377"/>
      <c r="BB49" s="377"/>
      <c r="BC49" s="378"/>
      <c r="BD49" s="376"/>
      <c r="BE49" s="377"/>
      <c r="BF49" s="377"/>
      <c r="BG49" s="377"/>
      <c r="BH49" s="377"/>
      <c r="BI49" s="378"/>
      <c r="BJ49" s="376"/>
      <c r="BK49" s="377"/>
      <c r="BL49" s="377"/>
      <c r="BM49" s="377"/>
      <c r="BN49" s="377"/>
      <c r="BO49" s="377"/>
      <c r="BP49" s="378"/>
      <c r="BQ49" s="376"/>
      <c r="BR49" s="377"/>
      <c r="BS49" s="377"/>
      <c r="BT49" s="377"/>
      <c r="BU49" s="377"/>
      <c r="BV49" s="377"/>
      <c r="BW49" s="378"/>
      <c r="BX49" s="382"/>
      <c r="BY49" s="383"/>
      <c r="BZ49" s="383"/>
      <c r="CA49" s="383"/>
      <c r="CB49" s="383"/>
      <c r="CC49" s="384"/>
      <c r="CD49" s="382"/>
      <c r="CE49" s="383"/>
      <c r="CF49" s="383"/>
      <c r="CG49" s="383"/>
      <c r="CH49" s="383"/>
      <c r="CI49" s="384"/>
      <c r="CJ49" s="382"/>
      <c r="CK49" s="383"/>
      <c r="CL49" s="383"/>
      <c r="CM49" s="383"/>
      <c r="CN49" s="383"/>
      <c r="CO49" s="384"/>
      <c r="CP49" s="382"/>
      <c r="CQ49" s="383"/>
      <c r="CR49" s="383"/>
      <c r="CS49" s="383"/>
      <c r="CT49" s="383"/>
      <c r="CU49" s="386"/>
    </row>
    <row r="50" spans="1:99" ht="13.5">
      <c r="A50" s="401"/>
      <c r="B50" s="401"/>
      <c r="C50" s="401"/>
      <c r="D50" s="401"/>
      <c r="E50" s="402"/>
      <c r="F50" s="415" t="s">
        <v>261</v>
      </c>
      <c r="G50" s="416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  <c r="T50" s="416"/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6"/>
      <c r="AJ50" s="416"/>
      <c r="AK50" s="416"/>
      <c r="AL50" s="416"/>
      <c r="AM50" s="416"/>
      <c r="AN50" s="416"/>
      <c r="AO50" s="416"/>
      <c r="AP50" s="416"/>
      <c r="AQ50" s="416"/>
      <c r="AR50" s="416"/>
      <c r="AS50" s="416"/>
      <c r="AT50" s="416"/>
      <c r="AU50" s="416"/>
      <c r="AV50" s="416"/>
      <c r="AW50" s="416"/>
      <c r="AX50" s="417"/>
      <c r="AY50" s="403" t="s">
        <v>292</v>
      </c>
      <c r="AZ50" s="374"/>
      <c r="BA50" s="374"/>
      <c r="BB50" s="374"/>
      <c r="BC50" s="375"/>
      <c r="BD50" s="373"/>
      <c r="BE50" s="374"/>
      <c r="BF50" s="374"/>
      <c r="BG50" s="374"/>
      <c r="BH50" s="374"/>
      <c r="BI50" s="375"/>
      <c r="BJ50" s="373"/>
      <c r="BK50" s="374"/>
      <c r="BL50" s="374"/>
      <c r="BM50" s="374"/>
      <c r="BN50" s="374"/>
      <c r="BO50" s="374"/>
      <c r="BP50" s="375"/>
      <c r="BQ50" s="373"/>
      <c r="BR50" s="374"/>
      <c r="BS50" s="374"/>
      <c r="BT50" s="374"/>
      <c r="BU50" s="374"/>
      <c r="BV50" s="374"/>
      <c r="BW50" s="375"/>
      <c r="BX50" s="379"/>
      <c r="BY50" s="380"/>
      <c r="BZ50" s="380"/>
      <c r="CA50" s="380"/>
      <c r="CB50" s="380"/>
      <c r="CC50" s="381"/>
      <c r="CD50" s="379"/>
      <c r="CE50" s="380"/>
      <c r="CF50" s="380"/>
      <c r="CG50" s="380"/>
      <c r="CH50" s="380"/>
      <c r="CI50" s="381"/>
      <c r="CJ50" s="379"/>
      <c r="CK50" s="380"/>
      <c r="CL50" s="380"/>
      <c r="CM50" s="380"/>
      <c r="CN50" s="380"/>
      <c r="CO50" s="381"/>
      <c r="CP50" s="379"/>
      <c r="CQ50" s="380"/>
      <c r="CR50" s="380"/>
      <c r="CS50" s="380"/>
      <c r="CT50" s="380"/>
      <c r="CU50" s="385"/>
    </row>
    <row r="51" spans="1:99" ht="12" customHeight="1">
      <c r="A51" s="401"/>
      <c r="B51" s="401"/>
      <c r="C51" s="401"/>
      <c r="D51" s="401"/>
      <c r="E51" s="402"/>
      <c r="F51" s="414"/>
      <c r="G51" s="414"/>
      <c r="H51" s="414"/>
      <c r="I51" s="414"/>
      <c r="J51" s="414"/>
      <c r="K51" s="414"/>
      <c r="L51" s="414"/>
      <c r="M51" s="414"/>
      <c r="N51" s="414"/>
      <c r="O51" s="414"/>
      <c r="P51" s="414"/>
      <c r="Q51" s="414"/>
      <c r="R51" s="414"/>
      <c r="S51" s="414"/>
      <c r="T51" s="414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4"/>
      <c r="AJ51" s="414"/>
      <c r="AK51" s="414"/>
      <c r="AL51" s="414"/>
      <c r="AM51" s="414"/>
      <c r="AN51" s="414"/>
      <c r="AO51" s="414"/>
      <c r="AP51" s="414"/>
      <c r="AQ51" s="414"/>
      <c r="AR51" s="414"/>
      <c r="AS51" s="414"/>
      <c r="AT51" s="414"/>
      <c r="AU51" s="414"/>
      <c r="AV51" s="414"/>
      <c r="AW51" s="414"/>
      <c r="AX51" s="414"/>
      <c r="AY51" s="404"/>
      <c r="AZ51" s="377"/>
      <c r="BA51" s="377"/>
      <c r="BB51" s="377"/>
      <c r="BC51" s="378"/>
      <c r="BD51" s="376"/>
      <c r="BE51" s="377"/>
      <c r="BF51" s="377"/>
      <c r="BG51" s="377"/>
      <c r="BH51" s="377"/>
      <c r="BI51" s="378"/>
      <c r="BJ51" s="376"/>
      <c r="BK51" s="377"/>
      <c r="BL51" s="377"/>
      <c r="BM51" s="377"/>
      <c r="BN51" s="377"/>
      <c r="BO51" s="377"/>
      <c r="BP51" s="378"/>
      <c r="BQ51" s="376"/>
      <c r="BR51" s="377"/>
      <c r="BS51" s="377"/>
      <c r="BT51" s="377"/>
      <c r="BU51" s="377"/>
      <c r="BV51" s="377"/>
      <c r="BW51" s="378"/>
      <c r="BX51" s="382"/>
      <c r="BY51" s="383"/>
      <c r="BZ51" s="383"/>
      <c r="CA51" s="383"/>
      <c r="CB51" s="383"/>
      <c r="CC51" s="384"/>
      <c r="CD51" s="382"/>
      <c r="CE51" s="383"/>
      <c r="CF51" s="383"/>
      <c r="CG51" s="383"/>
      <c r="CH51" s="383"/>
      <c r="CI51" s="384"/>
      <c r="CJ51" s="382"/>
      <c r="CK51" s="383"/>
      <c r="CL51" s="383"/>
      <c r="CM51" s="383"/>
      <c r="CN51" s="383"/>
      <c r="CO51" s="384"/>
      <c r="CP51" s="382"/>
      <c r="CQ51" s="383"/>
      <c r="CR51" s="383"/>
      <c r="CS51" s="383"/>
      <c r="CT51" s="383"/>
      <c r="CU51" s="386"/>
    </row>
    <row r="52" spans="1:99" ht="15" customHeight="1">
      <c r="A52" s="401" t="s">
        <v>293</v>
      </c>
      <c r="B52" s="401"/>
      <c r="C52" s="401"/>
      <c r="D52" s="401"/>
      <c r="E52" s="402"/>
      <c r="F52" s="429" t="s">
        <v>294</v>
      </c>
      <c r="G52" s="430"/>
      <c r="H52" s="430"/>
      <c r="I52" s="430"/>
      <c r="J52" s="430"/>
      <c r="K52" s="430"/>
      <c r="L52" s="430"/>
      <c r="M52" s="430"/>
      <c r="N52" s="430"/>
      <c r="O52" s="430"/>
      <c r="P52" s="430"/>
      <c r="Q52" s="430"/>
      <c r="R52" s="430"/>
      <c r="S52" s="430"/>
      <c r="T52" s="430"/>
      <c r="U52" s="430"/>
      <c r="V52" s="430"/>
      <c r="W52" s="430"/>
      <c r="X52" s="430"/>
      <c r="Y52" s="430"/>
      <c r="Z52" s="430"/>
      <c r="AA52" s="430"/>
      <c r="AB52" s="430"/>
      <c r="AC52" s="430"/>
      <c r="AD52" s="430"/>
      <c r="AE52" s="430"/>
      <c r="AF52" s="430"/>
      <c r="AG52" s="430"/>
      <c r="AH52" s="430"/>
      <c r="AI52" s="430"/>
      <c r="AJ52" s="430"/>
      <c r="AK52" s="430"/>
      <c r="AL52" s="430"/>
      <c r="AM52" s="430"/>
      <c r="AN52" s="430"/>
      <c r="AO52" s="430"/>
      <c r="AP52" s="430"/>
      <c r="AQ52" s="430"/>
      <c r="AR52" s="430"/>
      <c r="AS52" s="430"/>
      <c r="AT52" s="430"/>
      <c r="AU52" s="430"/>
      <c r="AV52" s="430"/>
      <c r="AW52" s="430"/>
      <c r="AX52" s="431"/>
      <c r="AY52" s="432" t="s">
        <v>295</v>
      </c>
      <c r="AZ52" s="433"/>
      <c r="BA52" s="433"/>
      <c r="BB52" s="433"/>
      <c r="BC52" s="433"/>
      <c r="BD52" s="433" t="s">
        <v>62</v>
      </c>
      <c r="BE52" s="433"/>
      <c r="BF52" s="433"/>
      <c r="BG52" s="433"/>
      <c r="BH52" s="433"/>
      <c r="BI52" s="433"/>
      <c r="BJ52" s="433"/>
      <c r="BK52" s="433"/>
      <c r="BL52" s="433"/>
      <c r="BM52" s="433"/>
      <c r="BN52" s="433"/>
      <c r="BO52" s="433"/>
      <c r="BP52" s="433"/>
      <c r="BQ52" s="433"/>
      <c r="BR52" s="433"/>
      <c r="BS52" s="433"/>
      <c r="BT52" s="433"/>
      <c r="BU52" s="433"/>
      <c r="BV52" s="433"/>
      <c r="BW52" s="433"/>
      <c r="BX52" s="411"/>
      <c r="BY52" s="411"/>
      <c r="BZ52" s="411"/>
      <c r="CA52" s="411"/>
      <c r="CB52" s="411"/>
      <c r="CC52" s="411"/>
      <c r="CD52" s="411"/>
      <c r="CE52" s="411"/>
      <c r="CF52" s="411"/>
      <c r="CG52" s="411"/>
      <c r="CH52" s="411"/>
      <c r="CI52" s="411"/>
      <c r="CJ52" s="411"/>
      <c r="CK52" s="411"/>
      <c r="CL52" s="411"/>
      <c r="CM52" s="411"/>
      <c r="CN52" s="411"/>
      <c r="CO52" s="411"/>
      <c r="CP52" s="411"/>
      <c r="CQ52" s="411"/>
      <c r="CR52" s="411"/>
      <c r="CS52" s="411"/>
      <c r="CT52" s="411"/>
      <c r="CU52" s="412"/>
    </row>
    <row r="53" spans="1:99" ht="12" customHeight="1">
      <c r="A53" s="377" t="s">
        <v>296</v>
      </c>
      <c r="B53" s="377"/>
      <c r="C53" s="377"/>
      <c r="D53" s="377"/>
      <c r="E53" s="378"/>
      <c r="F53" s="442" t="s">
        <v>67</v>
      </c>
      <c r="G53" s="442"/>
      <c r="H53" s="442"/>
      <c r="I53" s="442"/>
      <c r="J53" s="442"/>
      <c r="K53" s="442"/>
      <c r="L53" s="442"/>
      <c r="M53" s="442"/>
      <c r="N53" s="442"/>
      <c r="O53" s="442"/>
      <c r="P53" s="442"/>
      <c r="Q53" s="442"/>
      <c r="R53" s="442"/>
      <c r="S53" s="442"/>
      <c r="T53" s="442"/>
      <c r="U53" s="442"/>
      <c r="V53" s="442"/>
      <c r="W53" s="442"/>
      <c r="X53" s="442"/>
      <c r="Y53" s="442"/>
      <c r="Z53" s="442"/>
      <c r="AA53" s="442"/>
      <c r="AB53" s="442"/>
      <c r="AC53" s="442"/>
      <c r="AD53" s="442"/>
      <c r="AE53" s="442"/>
      <c r="AF53" s="442"/>
      <c r="AG53" s="442"/>
      <c r="AH53" s="442"/>
      <c r="AI53" s="442"/>
      <c r="AJ53" s="442"/>
      <c r="AK53" s="442"/>
      <c r="AL53" s="442"/>
      <c r="AM53" s="442"/>
      <c r="AN53" s="442"/>
      <c r="AO53" s="442"/>
      <c r="AP53" s="442"/>
      <c r="AQ53" s="442"/>
      <c r="AR53" s="442"/>
      <c r="AS53" s="442"/>
      <c r="AT53" s="442"/>
      <c r="AU53" s="442"/>
      <c r="AV53" s="442"/>
      <c r="AW53" s="442"/>
      <c r="AX53" s="443"/>
      <c r="AY53" s="403" t="s">
        <v>297</v>
      </c>
      <c r="AZ53" s="374"/>
      <c r="BA53" s="374"/>
      <c r="BB53" s="374"/>
      <c r="BC53" s="375"/>
      <c r="BD53" s="373" t="s">
        <v>62</v>
      </c>
      <c r="BE53" s="374"/>
      <c r="BF53" s="374"/>
      <c r="BG53" s="374"/>
      <c r="BH53" s="374"/>
      <c r="BI53" s="375"/>
      <c r="BJ53" s="373"/>
      <c r="BK53" s="374"/>
      <c r="BL53" s="374"/>
      <c r="BM53" s="374"/>
      <c r="BN53" s="374"/>
      <c r="BO53" s="374"/>
      <c r="BP53" s="375"/>
      <c r="BQ53" s="373"/>
      <c r="BR53" s="374"/>
      <c r="BS53" s="374"/>
      <c r="BT53" s="374"/>
      <c r="BU53" s="374"/>
      <c r="BV53" s="374"/>
      <c r="BW53" s="375"/>
      <c r="BX53" s="379"/>
      <c r="BY53" s="380"/>
      <c r="BZ53" s="380"/>
      <c r="CA53" s="380"/>
      <c r="CB53" s="380"/>
      <c r="CC53" s="381"/>
      <c r="CD53" s="379"/>
      <c r="CE53" s="380"/>
      <c r="CF53" s="380"/>
      <c r="CG53" s="380"/>
      <c r="CH53" s="380"/>
      <c r="CI53" s="381"/>
      <c r="CJ53" s="379"/>
      <c r="CK53" s="380"/>
      <c r="CL53" s="380"/>
      <c r="CM53" s="380"/>
      <c r="CN53" s="380"/>
      <c r="CO53" s="381"/>
      <c r="CP53" s="379"/>
      <c r="CQ53" s="380"/>
      <c r="CR53" s="380"/>
      <c r="CS53" s="380"/>
      <c r="CT53" s="380"/>
      <c r="CU53" s="385"/>
    </row>
    <row r="54" spans="1:99" ht="12" customHeight="1">
      <c r="A54" s="401"/>
      <c r="B54" s="401"/>
      <c r="C54" s="401"/>
      <c r="D54" s="401"/>
      <c r="E54" s="402"/>
      <c r="F54" s="414" t="s">
        <v>258</v>
      </c>
      <c r="G54" s="414"/>
      <c r="H54" s="414"/>
      <c r="I54" s="414"/>
      <c r="J54" s="414"/>
      <c r="K54" s="414"/>
      <c r="L54" s="414"/>
      <c r="M54" s="414"/>
      <c r="N54" s="414"/>
      <c r="O54" s="414"/>
      <c r="P54" s="414"/>
      <c r="Q54" s="414"/>
      <c r="R54" s="414"/>
      <c r="S54" s="414"/>
      <c r="T54" s="414"/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4"/>
      <c r="AJ54" s="414"/>
      <c r="AK54" s="414"/>
      <c r="AL54" s="414"/>
      <c r="AM54" s="414"/>
      <c r="AN54" s="414"/>
      <c r="AO54" s="414"/>
      <c r="AP54" s="414"/>
      <c r="AQ54" s="414"/>
      <c r="AR54" s="414"/>
      <c r="AS54" s="414"/>
      <c r="AT54" s="414"/>
      <c r="AU54" s="414"/>
      <c r="AV54" s="414"/>
      <c r="AW54" s="414"/>
      <c r="AX54" s="444"/>
      <c r="AY54" s="404"/>
      <c r="AZ54" s="377"/>
      <c r="BA54" s="377"/>
      <c r="BB54" s="377"/>
      <c r="BC54" s="378"/>
      <c r="BD54" s="376"/>
      <c r="BE54" s="377"/>
      <c r="BF54" s="377"/>
      <c r="BG54" s="377"/>
      <c r="BH54" s="377"/>
      <c r="BI54" s="378"/>
      <c r="BJ54" s="376"/>
      <c r="BK54" s="377"/>
      <c r="BL54" s="377"/>
      <c r="BM54" s="377"/>
      <c r="BN54" s="377"/>
      <c r="BO54" s="377"/>
      <c r="BP54" s="378"/>
      <c r="BQ54" s="376"/>
      <c r="BR54" s="377"/>
      <c r="BS54" s="377"/>
      <c r="BT54" s="377"/>
      <c r="BU54" s="377"/>
      <c r="BV54" s="377"/>
      <c r="BW54" s="378"/>
      <c r="BX54" s="382"/>
      <c r="BY54" s="383"/>
      <c r="BZ54" s="383"/>
      <c r="CA54" s="383"/>
      <c r="CB54" s="383"/>
      <c r="CC54" s="384"/>
      <c r="CD54" s="382"/>
      <c r="CE54" s="383"/>
      <c r="CF54" s="383"/>
      <c r="CG54" s="383"/>
      <c r="CH54" s="383"/>
      <c r="CI54" s="384"/>
      <c r="CJ54" s="382"/>
      <c r="CK54" s="383"/>
      <c r="CL54" s="383"/>
      <c r="CM54" s="383"/>
      <c r="CN54" s="383"/>
      <c r="CO54" s="384"/>
      <c r="CP54" s="382"/>
      <c r="CQ54" s="383"/>
      <c r="CR54" s="383"/>
      <c r="CS54" s="383"/>
      <c r="CT54" s="383"/>
      <c r="CU54" s="386"/>
    </row>
    <row r="55" spans="1:99" ht="15" customHeight="1">
      <c r="A55" s="401" t="s">
        <v>298</v>
      </c>
      <c r="B55" s="401"/>
      <c r="C55" s="401"/>
      <c r="D55" s="401"/>
      <c r="E55" s="402"/>
      <c r="F55" s="439" t="s">
        <v>277</v>
      </c>
      <c r="G55" s="440"/>
      <c r="H55" s="440"/>
      <c r="I55" s="440"/>
      <c r="J55" s="440"/>
      <c r="K55" s="440"/>
      <c r="L55" s="440"/>
      <c r="M55" s="440"/>
      <c r="N55" s="440"/>
      <c r="O55" s="440"/>
      <c r="P55" s="440"/>
      <c r="Q55" s="440"/>
      <c r="R55" s="440"/>
      <c r="S55" s="440"/>
      <c r="T55" s="440"/>
      <c r="U55" s="440"/>
      <c r="V55" s="440"/>
      <c r="W55" s="440"/>
      <c r="X55" s="440"/>
      <c r="Y55" s="440"/>
      <c r="Z55" s="440"/>
      <c r="AA55" s="440"/>
      <c r="AB55" s="440"/>
      <c r="AC55" s="440"/>
      <c r="AD55" s="440"/>
      <c r="AE55" s="440"/>
      <c r="AF55" s="440"/>
      <c r="AG55" s="440"/>
      <c r="AH55" s="440"/>
      <c r="AI55" s="440"/>
      <c r="AJ55" s="440"/>
      <c r="AK55" s="440"/>
      <c r="AL55" s="440"/>
      <c r="AM55" s="440"/>
      <c r="AN55" s="440"/>
      <c r="AO55" s="440"/>
      <c r="AP55" s="440"/>
      <c r="AQ55" s="440"/>
      <c r="AR55" s="440"/>
      <c r="AS55" s="440"/>
      <c r="AT55" s="440"/>
      <c r="AU55" s="440"/>
      <c r="AV55" s="440"/>
      <c r="AW55" s="440"/>
      <c r="AX55" s="441"/>
      <c r="AY55" s="432" t="s">
        <v>299</v>
      </c>
      <c r="AZ55" s="433"/>
      <c r="BA55" s="433"/>
      <c r="BB55" s="433"/>
      <c r="BC55" s="433"/>
      <c r="BD55" s="433" t="s">
        <v>62</v>
      </c>
      <c r="BE55" s="433"/>
      <c r="BF55" s="433"/>
      <c r="BG55" s="433"/>
      <c r="BH55" s="433"/>
      <c r="BI55" s="433"/>
      <c r="BJ55" s="433"/>
      <c r="BK55" s="433"/>
      <c r="BL55" s="433"/>
      <c r="BM55" s="433"/>
      <c r="BN55" s="433"/>
      <c r="BO55" s="433"/>
      <c r="BP55" s="433"/>
      <c r="BQ55" s="433"/>
      <c r="BR55" s="433"/>
      <c r="BS55" s="433"/>
      <c r="BT55" s="433"/>
      <c r="BU55" s="433"/>
      <c r="BV55" s="433"/>
      <c r="BW55" s="433"/>
      <c r="BX55" s="411"/>
      <c r="BY55" s="411"/>
      <c r="BZ55" s="411"/>
      <c r="CA55" s="411"/>
      <c r="CB55" s="411"/>
      <c r="CC55" s="411"/>
      <c r="CD55" s="411"/>
      <c r="CE55" s="411"/>
      <c r="CF55" s="411"/>
      <c r="CG55" s="411"/>
      <c r="CH55" s="411"/>
      <c r="CI55" s="411"/>
      <c r="CJ55" s="411"/>
      <c r="CK55" s="411"/>
      <c r="CL55" s="411"/>
      <c r="CM55" s="411"/>
      <c r="CN55" s="411"/>
      <c r="CO55" s="411"/>
      <c r="CP55" s="411"/>
      <c r="CQ55" s="411"/>
      <c r="CR55" s="411"/>
      <c r="CS55" s="411"/>
      <c r="CT55" s="411"/>
      <c r="CU55" s="412"/>
    </row>
    <row r="56" spans="1:99" ht="15" customHeight="1">
      <c r="A56" s="401" t="s">
        <v>300</v>
      </c>
      <c r="B56" s="401"/>
      <c r="C56" s="401"/>
      <c r="D56" s="401"/>
      <c r="E56" s="402"/>
      <c r="F56" s="429" t="s">
        <v>301</v>
      </c>
      <c r="G56" s="430"/>
      <c r="H56" s="430"/>
      <c r="I56" s="430"/>
      <c r="J56" s="430"/>
      <c r="K56" s="430"/>
      <c r="L56" s="430"/>
      <c r="M56" s="430"/>
      <c r="N56" s="430"/>
      <c r="O56" s="430"/>
      <c r="P56" s="430"/>
      <c r="Q56" s="430"/>
      <c r="R56" s="430"/>
      <c r="S56" s="430"/>
      <c r="T56" s="430"/>
      <c r="U56" s="430"/>
      <c r="V56" s="430"/>
      <c r="W56" s="430"/>
      <c r="X56" s="430"/>
      <c r="Y56" s="430"/>
      <c r="Z56" s="430"/>
      <c r="AA56" s="430"/>
      <c r="AB56" s="430"/>
      <c r="AC56" s="430"/>
      <c r="AD56" s="430"/>
      <c r="AE56" s="430"/>
      <c r="AF56" s="430"/>
      <c r="AG56" s="430"/>
      <c r="AH56" s="430"/>
      <c r="AI56" s="430"/>
      <c r="AJ56" s="430"/>
      <c r="AK56" s="430"/>
      <c r="AL56" s="430"/>
      <c r="AM56" s="430"/>
      <c r="AN56" s="430"/>
      <c r="AO56" s="430"/>
      <c r="AP56" s="430"/>
      <c r="AQ56" s="430"/>
      <c r="AR56" s="430"/>
      <c r="AS56" s="430"/>
      <c r="AT56" s="430"/>
      <c r="AU56" s="430"/>
      <c r="AV56" s="430"/>
      <c r="AW56" s="430"/>
      <c r="AX56" s="431"/>
      <c r="AY56" s="432" t="s">
        <v>302</v>
      </c>
      <c r="AZ56" s="433"/>
      <c r="BA56" s="433"/>
      <c r="BB56" s="433"/>
      <c r="BC56" s="433"/>
      <c r="BD56" s="433" t="s">
        <v>62</v>
      </c>
      <c r="BE56" s="433"/>
      <c r="BF56" s="433"/>
      <c r="BG56" s="433"/>
      <c r="BH56" s="433"/>
      <c r="BI56" s="433"/>
      <c r="BJ56" s="433"/>
      <c r="BK56" s="433"/>
      <c r="BL56" s="433"/>
      <c r="BM56" s="433"/>
      <c r="BN56" s="433"/>
      <c r="BO56" s="433"/>
      <c r="BP56" s="433"/>
      <c r="BQ56" s="433"/>
      <c r="BR56" s="433"/>
      <c r="BS56" s="433"/>
      <c r="BT56" s="433"/>
      <c r="BU56" s="433"/>
      <c r="BV56" s="433"/>
      <c r="BW56" s="433"/>
      <c r="BX56" s="411"/>
      <c r="BY56" s="411"/>
      <c r="BZ56" s="411"/>
      <c r="CA56" s="411"/>
      <c r="CB56" s="411"/>
      <c r="CC56" s="411"/>
      <c r="CD56" s="411"/>
      <c r="CE56" s="411"/>
      <c r="CF56" s="411"/>
      <c r="CG56" s="411"/>
      <c r="CH56" s="411"/>
      <c r="CI56" s="411"/>
      <c r="CJ56" s="411"/>
      <c r="CK56" s="411"/>
      <c r="CL56" s="411"/>
      <c r="CM56" s="411"/>
      <c r="CN56" s="411"/>
      <c r="CO56" s="411"/>
      <c r="CP56" s="411"/>
      <c r="CQ56" s="411"/>
      <c r="CR56" s="411"/>
      <c r="CS56" s="411"/>
      <c r="CT56" s="411"/>
      <c r="CU56" s="412"/>
    </row>
    <row r="57" spans="1:99" ht="12" customHeight="1">
      <c r="A57" s="401" t="s">
        <v>303</v>
      </c>
      <c r="B57" s="401"/>
      <c r="C57" s="401"/>
      <c r="D57" s="401"/>
      <c r="E57" s="402"/>
      <c r="F57" s="416" t="s">
        <v>67</v>
      </c>
      <c r="G57" s="416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  <c r="T57" s="416"/>
      <c r="U57" s="416"/>
      <c r="V57" s="416"/>
      <c r="W57" s="416"/>
      <c r="X57" s="416"/>
      <c r="Y57" s="416"/>
      <c r="Z57" s="416"/>
      <c r="AA57" s="416"/>
      <c r="AB57" s="416"/>
      <c r="AC57" s="416"/>
      <c r="AD57" s="416"/>
      <c r="AE57" s="416"/>
      <c r="AF57" s="416"/>
      <c r="AG57" s="416"/>
      <c r="AH57" s="416"/>
      <c r="AI57" s="416"/>
      <c r="AJ57" s="416"/>
      <c r="AK57" s="416"/>
      <c r="AL57" s="416"/>
      <c r="AM57" s="416"/>
      <c r="AN57" s="416"/>
      <c r="AO57" s="416"/>
      <c r="AP57" s="416"/>
      <c r="AQ57" s="416"/>
      <c r="AR57" s="416"/>
      <c r="AS57" s="416"/>
      <c r="AT57" s="416"/>
      <c r="AU57" s="416"/>
      <c r="AV57" s="416"/>
      <c r="AW57" s="416"/>
      <c r="AX57" s="416"/>
      <c r="AY57" s="403" t="s">
        <v>304</v>
      </c>
      <c r="AZ57" s="374"/>
      <c r="BA57" s="374"/>
      <c r="BB57" s="374"/>
      <c r="BC57" s="375"/>
      <c r="BD57" s="373" t="s">
        <v>62</v>
      </c>
      <c r="BE57" s="374"/>
      <c r="BF57" s="374"/>
      <c r="BG57" s="374"/>
      <c r="BH57" s="374"/>
      <c r="BI57" s="375"/>
      <c r="BJ57" s="373"/>
      <c r="BK57" s="374"/>
      <c r="BL57" s="374"/>
      <c r="BM57" s="374"/>
      <c r="BN57" s="374"/>
      <c r="BO57" s="374"/>
      <c r="BP57" s="375"/>
      <c r="BQ57" s="373"/>
      <c r="BR57" s="374"/>
      <c r="BS57" s="374"/>
      <c r="BT57" s="374"/>
      <c r="BU57" s="374"/>
      <c r="BV57" s="374"/>
      <c r="BW57" s="375"/>
      <c r="BX57" s="379"/>
      <c r="BY57" s="380"/>
      <c r="BZ57" s="380"/>
      <c r="CA57" s="380"/>
      <c r="CB57" s="380"/>
      <c r="CC57" s="381"/>
      <c r="CD57" s="379"/>
      <c r="CE57" s="380"/>
      <c r="CF57" s="380"/>
      <c r="CG57" s="380"/>
      <c r="CH57" s="380"/>
      <c r="CI57" s="381"/>
      <c r="CJ57" s="379"/>
      <c r="CK57" s="380"/>
      <c r="CL57" s="380"/>
      <c r="CM57" s="380"/>
      <c r="CN57" s="380"/>
      <c r="CO57" s="381"/>
      <c r="CP57" s="379"/>
      <c r="CQ57" s="380"/>
      <c r="CR57" s="380"/>
      <c r="CS57" s="380"/>
      <c r="CT57" s="380"/>
      <c r="CU57" s="385"/>
    </row>
    <row r="58" spans="1:99" ht="12" customHeight="1">
      <c r="A58" s="401"/>
      <c r="B58" s="401"/>
      <c r="C58" s="401"/>
      <c r="D58" s="401"/>
      <c r="E58" s="402"/>
      <c r="F58" s="414" t="s">
        <v>258</v>
      </c>
      <c r="G58" s="414"/>
      <c r="H58" s="414"/>
      <c r="I58" s="414"/>
      <c r="J58" s="414"/>
      <c r="K58" s="414"/>
      <c r="L58" s="414"/>
      <c r="M58" s="414"/>
      <c r="N58" s="414"/>
      <c r="O58" s="414"/>
      <c r="P58" s="414"/>
      <c r="Q58" s="414"/>
      <c r="R58" s="414"/>
      <c r="S58" s="414"/>
      <c r="T58" s="414"/>
      <c r="U58" s="414"/>
      <c r="V58" s="414"/>
      <c r="W58" s="414"/>
      <c r="X58" s="414"/>
      <c r="Y58" s="414"/>
      <c r="Z58" s="414"/>
      <c r="AA58" s="414"/>
      <c r="AB58" s="414"/>
      <c r="AC58" s="414"/>
      <c r="AD58" s="414"/>
      <c r="AE58" s="414"/>
      <c r="AF58" s="414"/>
      <c r="AG58" s="414"/>
      <c r="AH58" s="414"/>
      <c r="AI58" s="414"/>
      <c r="AJ58" s="414"/>
      <c r="AK58" s="414"/>
      <c r="AL58" s="414"/>
      <c r="AM58" s="414"/>
      <c r="AN58" s="414"/>
      <c r="AO58" s="414"/>
      <c r="AP58" s="414"/>
      <c r="AQ58" s="414"/>
      <c r="AR58" s="414"/>
      <c r="AS58" s="414"/>
      <c r="AT58" s="414"/>
      <c r="AU58" s="414"/>
      <c r="AV58" s="414"/>
      <c r="AW58" s="414"/>
      <c r="AX58" s="414"/>
      <c r="AY58" s="404"/>
      <c r="AZ58" s="377"/>
      <c r="BA58" s="377"/>
      <c r="BB58" s="377"/>
      <c r="BC58" s="378"/>
      <c r="BD58" s="376"/>
      <c r="BE58" s="377"/>
      <c r="BF58" s="377"/>
      <c r="BG58" s="377"/>
      <c r="BH58" s="377"/>
      <c r="BI58" s="378"/>
      <c r="BJ58" s="376"/>
      <c r="BK58" s="377"/>
      <c r="BL58" s="377"/>
      <c r="BM58" s="377"/>
      <c r="BN58" s="377"/>
      <c r="BO58" s="377"/>
      <c r="BP58" s="378"/>
      <c r="BQ58" s="376"/>
      <c r="BR58" s="377"/>
      <c r="BS58" s="377"/>
      <c r="BT58" s="377"/>
      <c r="BU58" s="377"/>
      <c r="BV58" s="377"/>
      <c r="BW58" s="378"/>
      <c r="BX58" s="382"/>
      <c r="BY58" s="383"/>
      <c r="BZ58" s="383"/>
      <c r="CA58" s="383"/>
      <c r="CB58" s="383"/>
      <c r="CC58" s="384"/>
      <c r="CD58" s="382"/>
      <c r="CE58" s="383"/>
      <c r="CF58" s="383"/>
      <c r="CG58" s="383"/>
      <c r="CH58" s="383"/>
      <c r="CI58" s="384"/>
      <c r="CJ58" s="382"/>
      <c r="CK58" s="383"/>
      <c r="CL58" s="383"/>
      <c r="CM58" s="383"/>
      <c r="CN58" s="383"/>
      <c r="CO58" s="384"/>
      <c r="CP58" s="382"/>
      <c r="CQ58" s="383"/>
      <c r="CR58" s="383"/>
      <c r="CS58" s="383"/>
      <c r="CT58" s="383"/>
      <c r="CU58" s="386"/>
    </row>
    <row r="59" spans="1:99" ht="13.5">
      <c r="A59" s="401"/>
      <c r="B59" s="401"/>
      <c r="C59" s="401"/>
      <c r="D59" s="401"/>
      <c r="E59" s="402"/>
      <c r="F59" s="415" t="s">
        <v>259</v>
      </c>
      <c r="G59" s="416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  <c r="T59" s="416"/>
      <c r="U59" s="416"/>
      <c r="V59" s="416"/>
      <c r="W59" s="416"/>
      <c r="X59" s="416"/>
      <c r="Y59" s="416"/>
      <c r="Z59" s="416"/>
      <c r="AA59" s="416"/>
      <c r="AB59" s="416"/>
      <c r="AC59" s="416"/>
      <c r="AD59" s="416"/>
      <c r="AE59" s="416"/>
      <c r="AF59" s="416"/>
      <c r="AG59" s="416"/>
      <c r="AH59" s="416"/>
      <c r="AI59" s="416"/>
      <c r="AJ59" s="416"/>
      <c r="AK59" s="416"/>
      <c r="AL59" s="416"/>
      <c r="AM59" s="416"/>
      <c r="AN59" s="416"/>
      <c r="AO59" s="416"/>
      <c r="AP59" s="416"/>
      <c r="AQ59" s="416"/>
      <c r="AR59" s="416"/>
      <c r="AS59" s="416"/>
      <c r="AT59" s="416"/>
      <c r="AU59" s="416"/>
      <c r="AV59" s="416"/>
      <c r="AW59" s="416"/>
      <c r="AX59" s="417"/>
      <c r="AY59" s="403" t="s">
        <v>305</v>
      </c>
      <c r="AZ59" s="374"/>
      <c r="BA59" s="374"/>
      <c r="BB59" s="374"/>
      <c r="BC59" s="375"/>
      <c r="BD59" s="373" t="s">
        <v>62</v>
      </c>
      <c r="BE59" s="374"/>
      <c r="BF59" s="374"/>
      <c r="BG59" s="374"/>
      <c r="BH59" s="374"/>
      <c r="BI59" s="375"/>
      <c r="BJ59" s="373"/>
      <c r="BK59" s="374"/>
      <c r="BL59" s="374"/>
      <c r="BM59" s="374"/>
      <c r="BN59" s="374"/>
      <c r="BO59" s="374"/>
      <c r="BP59" s="375"/>
      <c r="BQ59" s="373"/>
      <c r="BR59" s="374"/>
      <c r="BS59" s="374"/>
      <c r="BT59" s="374"/>
      <c r="BU59" s="374"/>
      <c r="BV59" s="374"/>
      <c r="BW59" s="375"/>
      <c r="BX59" s="379"/>
      <c r="BY59" s="380"/>
      <c r="BZ59" s="380"/>
      <c r="CA59" s="380"/>
      <c r="CB59" s="380"/>
      <c r="CC59" s="381"/>
      <c r="CD59" s="379"/>
      <c r="CE59" s="380"/>
      <c r="CF59" s="380"/>
      <c r="CG59" s="380"/>
      <c r="CH59" s="380"/>
      <c r="CI59" s="381"/>
      <c r="CJ59" s="379"/>
      <c r="CK59" s="380"/>
      <c r="CL59" s="380"/>
      <c r="CM59" s="380"/>
      <c r="CN59" s="380"/>
      <c r="CO59" s="381"/>
      <c r="CP59" s="379"/>
      <c r="CQ59" s="380"/>
      <c r="CR59" s="380"/>
      <c r="CS59" s="380"/>
      <c r="CT59" s="380"/>
      <c r="CU59" s="385"/>
    </row>
    <row r="60" spans="1:99" ht="12" customHeight="1">
      <c r="A60" s="401"/>
      <c r="B60" s="401"/>
      <c r="C60" s="401"/>
      <c r="D60" s="401"/>
      <c r="E60" s="402"/>
      <c r="F60" s="414"/>
      <c r="G60" s="414"/>
      <c r="H60" s="414"/>
      <c r="I60" s="414"/>
      <c r="J60" s="414"/>
      <c r="K60" s="414"/>
      <c r="L60" s="414"/>
      <c r="M60" s="414"/>
      <c r="N60" s="414"/>
      <c r="O60" s="414"/>
      <c r="P60" s="414"/>
      <c r="Q60" s="414"/>
      <c r="R60" s="414"/>
      <c r="S60" s="414"/>
      <c r="T60" s="414"/>
      <c r="U60" s="414"/>
      <c r="V60" s="414"/>
      <c r="W60" s="414"/>
      <c r="X60" s="414"/>
      <c r="Y60" s="414"/>
      <c r="Z60" s="414"/>
      <c r="AA60" s="414"/>
      <c r="AB60" s="414"/>
      <c r="AC60" s="414"/>
      <c r="AD60" s="414"/>
      <c r="AE60" s="414"/>
      <c r="AF60" s="414"/>
      <c r="AG60" s="414"/>
      <c r="AH60" s="414"/>
      <c r="AI60" s="414"/>
      <c r="AJ60" s="414"/>
      <c r="AK60" s="414"/>
      <c r="AL60" s="414"/>
      <c r="AM60" s="414"/>
      <c r="AN60" s="414"/>
      <c r="AO60" s="414"/>
      <c r="AP60" s="414"/>
      <c r="AQ60" s="414"/>
      <c r="AR60" s="414"/>
      <c r="AS60" s="414"/>
      <c r="AT60" s="414"/>
      <c r="AU60" s="414"/>
      <c r="AV60" s="414"/>
      <c r="AW60" s="414"/>
      <c r="AX60" s="414"/>
      <c r="AY60" s="404"/>
      <c r="AZ60" s="377"/>
      <c r="BA60" s="377"/>
      <c r="BB60" s="377"/>
      <c r="BC60" s="378"/>
      <c r="BD60" s="376"/>
      <c r="BE60" s="377"/>
      <c r="BF60" s="377"/>
      <c r="BG60" s="377"/>
      <c r="BH60" s="377"/>
      <c r="BI60" s="378"/>
      <c r="BJ60" s="376"/>
      <c r="BK60" s="377"/>
      <c r="BL60" s="377"/>
      <c r="BM60" s="377"/>
      <c r="BN60" s="377"/>
      <c r="BO60" s="377"/>
      <c r="BP60" s="378"/>
      <c r="BQ60" s="376"/>
      <c r="BR60" s="377"/>
      <c r="BS60" s="377"/>
      <c r="BT60" s="377"/>
      <c r="BU60" s="377"/>
      <c r="BV60" s="377"/>
      <c r="BW60" s="378"/>
      <c r="BX60" s="382"/>
      <c r="BY60" s="383"/>
      <c r="BZ60" s="383"/>
      <c r="CA60" s="383"/>
      <c r="CB60" s="383"/>
      <c r="CC60" s="384"/>
      <c r="CD60" s="382"/>
      <c r="CE60" s="383"/>
      <c r="CF60" s="383"/>
      <c r="CG60" s="383"/>
      <c r="CH60" s="383"/>
      <c r="CI60" s="384"/>
      <c r="CJ60" s="382"/>
      <c r="CK60" s="383"/>
      <c r="CL60" s="383"/>
      <c r="CM60" s="383"/>
      <c r="CN60" s="383"/>
      <c r="CO60" s="384"/>
      <c r="CP60" s="382"/>
      <c r="CQ60" s="383"/>
      <c r="CR60" s="383"/>
      <c r="CS60" s="383"/>
      <c r="CT60" s="383"/>
      <c r="CU60" s="386"/>
    </row>
    <row r="61" spans="1:99" ht="13.5">
      <c r="A61" s="401"/>
      <c r="B61" s="401"/>
      <c r="C61" s="401"/>
      <c r="D61" s="401"/>
      <c r="E61" s="402"/>
      <c r="F61" s="415" t="s">
        <v>261</v>
      </c>
      <c r="G61" s="416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  <c r="T61" s="416"/>
      <c r="U61" s="416"/>
      <c r="V61" s="416"/>
      <c r="W61" s="416"/>
      <c r="X61" s="416"/>
      <c r="Y61" s="416"/>
      <c r="Z61" s="416"/>
      <c r="AA61" s="416"/>
      <c r="AB61" s="416"/>
      <c r="AC61" s="416"/>
      <c r="AD61" s="416"/>
      <c r="AE61" s="416"/>
      <c r="AF61" s="416"/>
      <c r="AG61" s="416"/>
      <c r="AH61" s="416"/>
      <c r="AI61" s="416"/>
      <c r="AJ61" s="416"/>
      <c r="AK61" s="416"/>
      <c r="AL61" s="416"/>
      <c r="AM61" s="416"/>
      <c r="AN61" s="416"/>
      <c r="AO61" s="416"/>
      <c r="AP61" s="416"/>
      <c r="AQ61" s="416"/>
      <c r="AR61" s="416"/>
      <c r="AS61" s="416"/>
      <c r="AT61" s="416"/>
      <c r="AU61" s="416"/>
      <c r="AV61" s="416"/>
      <c r="AW61" s="416"/>
      <c r="AX61" s="417"/>
      <c r="AY61" s="403" t="s">
        <v>306</v>
      </c>
      <c r="AZ61" s="374"/>
      <c r="BA61" s="374"/>
      <c r="BB61" s="374"/>
      <c r="BC61" s="375"/>
      <c r="BD61" s="373"/>
      <c r="BE61" s="374"/>
      <c r="BF61" s="374"/>
      <c r="BG61" s="374"/>
      <c r="BH61" s="374"/>
      <c r="BI61" s="375"/>
      <c r="BJ61" s="373"/>
      <c r="BK61" s="374"/>
      <c r="BL61" s="374"/>
      <c r="BM61" s="374"/>
      <c r="BN61" s="374"/>
      <c r="BO61" s="374"/>
      <c r="BP61" s="375"/>
      <c r="BQ61" s="373"/>
      <c r="BR61" s="374"/>
      <c r="BS61" s="374"/>
      <c r="BT61" s="374"/>
      <c r="BU61" s="374"/>
      <c r="BV61" s="374"/>
      <c r="BW61" s="375"/>
      <c r="BX61" s="379"/>
      <c r="BY61" s="380"/>
      <c r="BZ61" s="380"/>
      <c r="CA61" s="380"/>
      <c r="CB61" s="380"/>
      <c r="CC61" s="381"/>
      <c r="CD61" s="379"/>
      <c r="CE61" s="380"/>
      <c r="CF61" s="380"/>
      <c r="CG61" s="380"/>
      <c r="CH61" s="380"/>
      <c r="CI61" s="381"/>
      <c r="CJ61" s="379"/>
      <c r="CK61" s="380"/>
      <c r="CL61" s="380"/>
      <c r="CM61" s="380"/>
      <c r="CN61" s="380"/>
      <c r="CO61" s="381"/>
      <c r="CP61" s="379"/>
      <c r="CQ61" s="380"/>
      <c r="CR61" s="380"/>
      <c r="CS61" s="380"/>
      <c r="CT61" s="380"/>
      <c r="CU61" s="385"/>
    </row>
    <row r="62" spans="1:99" ht="12" customHeight="1">
      <c r="A62" s="401"/>
      <c r="B62" s="401"/>
      <c r="C62" s="401"/>
      <c r="D62" s="401"/>
      <c r="E62" s="402"/>
      <c r="F62" s="414"/>
      <c r="G62" s="414"/>
      <c r="H62" s="414"/>
      <c r="I62" s="414"/>
      <c r="J62" s="414"/>
      <c r="K62" s="414"/>
      <c r="L62" s="414"/>
      <c r="M62" s="414"/>
      <c r="N62" s="414"/>
      <c r="O62" s="414"/>
      <c r="P62" s="414"/>
      <c r="Q62" s="414"/>
      <c r="R62" s="414"/>
      <c r="S62" s="414"/>
      <c r="T62" s="414"/>
      <c r="U62" s="414"/>
      <c r="V62" s="414"/>
      <c r="W62" s="414"/>
      <c r="X62" s="414"/>
      <c r="Y62" s="414"/>
      <c r="Z62" s="414"/>
      <c r="AA62" s="414"/>
      <c r="AB62" s="414"/>
      <c r="AC62" s="414"/>
      <c r="AD62" s="414"/>
      <c r="AE62" s="414"/>
      <c r="AF62" s="414"/>
      <c r="AG62" s="414"/>
      <c r="AH62" s="414"/>
      <c r="AI62" s="414"/>
      <c r="AJ62" s="414"/>
      <c r="AK62" s="414"/>
      <c r="AL62" s="414"/>
      <c r="AM62" s="414"/>
      <c r="AN62" s="414"/>
      <c r="AO62" s="414"/>
      <c r="AP62" s="414"/>
      <c r="AQ62" s="414"/>
      <c r="AR62" s="414"/>
      <c r="AS62" s="414"/>
      <c r="AT62" s="414"/>
      <c r="AU62" s="414"/>
      <c r="AV62" s="414"/>
      <c r="AW62" s="414"/>
      <c r="AX62" s="414"/>
      <c r="AY62" s="404"/>
      <c r="AZ62" s="377"/>
      <c r="BA62" s="377"/>
      <c r="BB62" s="377"/>
      <c r="BC62" s="378"/>
      <c r="BD62" s="376"/>
      <c r="BE62" s="377"/>
      <c r="BF62" s="377"/>
      <c r="BG62" s="377"/>
      <c r="BH62" s="377"/>
      <c r="BI62" s="378"/>
      <c r="BJ62" s="376"/>
      <c r="BK62" s="377"/>
      <c r="BL62" s="377"/>
      <c r="BM62" s="377"/>
      <c r="BN62" s="377"/>
      <c r="BO62" s="377"/>
      <c r="BP62" s="378"/>
      <c r="BQ62" s="376"/>
      <c r="BR62" s="377"/>
      <c r="BS62" s="377"/>
      <c r="BT62" s="377"/>
      <c r="BU62" s="377"/>
      <c r="BV62" s="377"/>
      <c r="BW62" s="378"/>
      <c r="BX62" s="382"/>
      <c r="BY62" s="383"/>
      <c r="BZ62" s="383"/>
      <c r="CA62" s="383"/>
      <c r="CB62" s="383"/>
      <c r="CC62" s="384"/>
      <c r="CD62" s="382"/>
      <c r="CE62" s="383"/>
      <c r="CF62" s="383"/>
      <c r="CG62" s="383"/>
      <c r="CH62" s="383"/>
      <c r="CI62" s="384"/>
      <c r="CJ62" s="382"/>
      <c r="CK62" s="383"/>
      <c r="CL62" s="383"/>
      <c r="CM62" s="383"/>
      <c r="CN62" s="383"/>
      <c r="CO62" s="384"/>
      <c r="CP62" s="382"/>
      <c r="CQ62" s="383"/>
      <c r="CR62" s="383"/>
      <c r="CS62" s="383"/>
      <c r="CT62" s="383"/>
      <c r="CU62" s="386"/>
    </row>
    <row r="63" spans="1:99" ht="15" customHeight="1">
      <c r="A63" s="401" t="s">
        <v>307</v>
      </c>
      <c r="B63" s="401"/>
      <c r="C63" s="401"/>
      <c r="D63" s="401"/>
      <c r="E63" s="402"/>
      <c r="F63" s="439" t="s">
        <v>264</v>
      </c>
      <c r="G63" s="440"/>
      <c r="H63" s="440"/>
      <c r="I63" s="440"/>
      <c r="J63" s="440"/>
      <c r="K63" s="440"/>
      <c r="L63" s="440"/>
      <c r="M63" s="440"/>
      <c r="N63" s="440"/>
      <c r="O63" s="440"/>
      <c r="P63" s="440"/>
      <c r="Q63" s="440"/>
      <c r="R63" s="440"/>
      <c r="S63" s="440"/>
      <c r="T63" s="440"/>
      <c r="U63" s="440"/>
      <c r="V63" s="440"/>
      <c r="W63" s="440"/>
      <c r="X63" s="440"/>
      <c r="Y63" s="440"/>
      <c r="Z63" s="440"/>
      <c r="AA63" s="440"/>
      <c r="AB63" s="440"/>
      <c r="AC63" s="440"/>
      <c r="AD63" s="440"/>
      <c r="AE63" s="440"/>
      <c r="AF63" s="440"/>
      <c r="AG63" s="440"/>
      <c r="AH63" s="440"/>
      <c r="AI63" s="440"/>
      <c r="AJ63" s="440"/>
      <c r="AK63" s="440"/>
      <c r="AL63" s="440"/>
      <c r="AM63" s="440"/>
      <c r="AN63" s="440"/>
      <c r="AO63" s="440"/>
      <c r="AP63" s="440"/>
      <c r="AQ63" s="440"/>
      <c r="AR63" s="440"/>
      <c r="AS63" s="440"/>
      <c r="AT63" s="440"/>
      <c r="AU63" s="440"/>
      <c r="AV63" s="440"/>
      <c r="AW63" s="440"/>
      <c r="AX63" s="441"/>
      <c r="AY63" s="432" t="s">
        <v>308</v>
      </c>
      <c r="AZ63" s="433"/>
      <c r="BA63" s="433"/>
      <c r="BB63" s="433"/>
      <c r="BC63" s="433"/>
      <c r="BD63" s="433" t="s">
        <v>62</v>
      </c>
      <c r="BE63" s="433"/>
      <c r="BF63" s="433"/>
      <c r="BG63" s="433"/>
      <c r="BH63" s="433"/>
      <c r="BI63" s="433"/>
      <c r="BJ63" s="433"/>
      <c r="BK63" s="433"/>
      <c r="BL63" s="433"/>
      <c r="BM63" s="433"/>
      <c r="BN63" s="433"/>
      <c r="BO63" s="433"/>
      <c r="BP63" s="433"/>
      <c r="BQ63" s="433"/>
      <c r="BR63" s="433"/>
      <c r="BS63" s="433"/>
      <c r="BT63" s="433"/>
      <c r="BU63" s="433"/>
      <c r="BV63" s="433"/>
      <c r="BW63" s="433"/>
      <c r="BX63" s="411"/>
      <c r="BY63" s="411"/>
      <c r="BZ63" s="411"/>
      <c r="CA63" s="411"/>
      <c r="CB63" s="411"/>
      <c r="CC63" s="411"/>
      <c r="CD63" s="411"/>
      <c r="CE63" s="411"/>
      <c r="CF63" s="411"/>
      <c r="CG63" s="411"/>
      <c r="CH63" s="411"/>
      <c r="CI63" s="411"/>
      <c r="CJ63" s="411"/>
      <c r="CK63" s="411"/>
      <c r="CL63" s="411"/>
      <c r="CM63" s="411"/>
      <c r="CN63" s="411"/>
      <c r="CO63" s="411"/>
      <c r="CP63" s="411"/>
      <c r="CQ63" s="411"/>
      <c r="CR63" s="411"/>
      <c r="CS63" s="411"/>
      <c r="CT63" s="411"/>
      <c r="CU63" s="412"/>
    </row>
    <row r="64" spans="1:99" ht="12" customHeight="1">
      <c r="A64" s="401" t="s">
        <v>309</v>
      </c>
      <c r="B64" s="401"/>
      <c r="C64" s="401"/>
      <c r="D64" s="401"/>
      <c r="E64" s="402"/>
      <c r="F64" s="418" t="s">
        <v>310</v>
      </c>
      <c r="G64" s="419"/>
      <c r="H64" s="419"/>
      <c r="I64" s="419"/>
      <c r="J64" s="419"/>
      <c r="K64" s="419"/>
      <c r="L64" s="419"/>
      <c r="M64" s="419"/>
      <c r="N64" s="419"/>
      <c r="O64" s="419"/>
      <c r="P64" s="419"/>
      <c r="Q64" s="419"/>
      <c r="R64" s="419"/>
      <c r="S64" s="419"/>
      <c r="T64" s="419"/>
      <c r="U64" s="419"/>
      <c r="V64" s="419"/>
      <c r="W64" s="419"/>
      <c r="X64" s="419"/>
      <c r="Y64" s="419"/>
      <c r="Z64" s="419"/>
      <c r="AA64" s="419"/>
      <c r="AB64" s="419"/>
      <c r="AC64" s="419"/>
      <c r="AD64" s="419"/>
      <c r="AE64" s="419"/>
      <c r="AF64" s="419"/>
      <c r="AG64" s="419"/>
      <c r="AH64" s="419"/>
      <c r="AI64" s="419"/>
      <c r="AJ64" s="419"/>
      <c r="AK64" s="419"/>
      <c r="AL64" s="419"/>
      <c r="AM64" s="419"/>
      <c r="AN64" s="419"/>
      <c r="AO64" s="419"/>
      <c r="AP64" s="419"/>
      <c r="AQ64" s="419"/>
      <c r="AR64" s="419"/>
      <c r="AS64" s="419"/>
      <c r="AT64" s="419"/>
      <c r="AU64" s="419"/>
      <c r="AV64" s="419"/>
      <c r="AW64" s="419"/>
      <c r="AX64" s="420"/>
      <c r="AY64" s="403" t="s">
        <v>311</v>
      </c>
      <c r="AZ64" s="374"/>
      <c r="BA64" s="374"/>
      <c r="BB64" s="374"/>
      <c r="BC64" s="375"/>
      <c r="BD64" s="373" t="s">
        <v>62</v>
      </c>
      <c r="BE64" s="374"/>
      <c r="BF64" s="374"/>
      <c r="BG64" s="374"/>
      <c r="BH64" s="374"/>
      <c r="BI64" s="375"/>
      <c r="BJ64" s="373"/>
      <c r="BK64" s="374"/>
      <c r="BL64" s="374"/>
      <c r="BM64" s="374"/>
      <c r="BN64" s="374"/>
      <c r="BO64" s="374"/>
      <c r="BP64" s="375"/>
      <c r="BQ64" s="373"/>
      <c r="BR64" s="374"/>
      <c r="BS64" s="374"/>
      <c r="BT64" s="374"/>
      <c r="BU64" s="374"/>
      <c r="BV64" s="374"/>
      <c r="BW64" s="375"/>
      <c r="BX64" s="379"/>
      <c r="BY64" s="380"/>
      <c r="BZ64" s="380"/>
      <c r="CA64" s="380"/>
      <c r="CB64" s="380"/>
      <c r="CC64" s="381"/>
      <c r="CD64" s="379"/>
      <c r="CE64" s="380"/>
      <c r="CF64" s="380"/>
      <c r="CG64" s="380"/>
      <c r="CH64" s="380"/>
      <c r="CI64" s="381"/>
      <c r="CJ64" s="379"/>
      <c r="CK64" s="380"/>
      <c r="CL64" s="380"/>
      <c r="CM64" s="380"/>
      <c r="CN64" s="380"/>
      <c r="CO64" s="381"/>
      <c r="CP64" s="379"/>
      <c r="CQ64" s="380"/>
      <c r="CR64" s="380"/>
      <c r="CS64" s="380"/>
      <c r="CT64" s="380"/>
      <c r="CU64" s="385"/>
    </row>
    <row r="65" spans="1:99" ht="12" customHeight="1">
      <c r="A65" s="401"/>
      <c r="B65" s="401"/>
      <c r="C65" s="401"/>
      <c r="D65" s="401"/>
      <c r="E65" s="402"/>
      <c r="F65" s="421" t="s">
        <v>312</v>
      </c>
      <c r="G65" s="421"/>
      <c r="H65" s="421"/>
      <c r="I65" s="421"/>
      <c r="J65" s="421"/>
      <c r="K65" s="421"/>
      <c r="L65" s="421"/>
      <c r="M65" s="421"/>
      <c r="N65" s="421"/>
      <c r="O65" s="421"/>
      <c r="P65" s="421"/>
      <c r="Q65" s="421"/>
      <c r="R65" s="421"/>
      <c r="S65" s="421"/>
      <c r="T65" s="421"/>
      <c r="U65" s="421"/>
      <c r="V65" s="421"/>
      <c r="W65" s="421"/>
      <c r="X65" s="421"/>
      <c r="Y65" s="421"/>
      <c r="Z65" s="421"/>
      <c r="AA65" s="421"/>
      <c r="AB65" s="421"/>
      <c r="AC65" s="421"/>
      <c r="AD65" s="421"/>
      <c r="AE65" s="421"/>
      <c r="AF65" s="421"/>
      <c r="AG65" s="421"/>
      <c r="AH65" s="421"/>
      <c r="AI65" s="421"/>
      <c r="AJ65" s="421"/>
      <c r="AK65" s="421"/>
      <c r="AL65" s="421"/>
      <c r="AM65" s="421"/>
      <c r="AN65" s="421"/>
      <c r="AO65" s="421"/>
      <c r="AP65" s="421"/>
      <c r="AQ65" s="421"/>
      <c r="AR65" s="421"/>
      <c r="AS65" s="421"/>
      <c r="AT65" s="421"/>
      <c r="AU65" s="421"/>
      <c r="AV65" s="421"/>
      <c r="AW65" s="421"/>
      <c r="AX65" s="421"/>
      <c r="AY65" s="404"/>
      <c r="AZ65" s="377"/>
      <c r="BA65" s="377"/>
      <c r="BB65" s="377"/>
      <c r="BC65" s="378"/>
      <c r="BD65" s="376"/>
      <c r="BE65" s="377"/>
      <c r="BF65" s="377"/>
      <c r="BG65" s="377"/>
      <c r="BH65" s="377"/>
      <c r="BI65" s="378"/>
      <c r="BJ65" s="376"/>
      <c r="BK65" s="377"/>
      <c r="BL65" s="377"/>
      <c r="BM65" s="377"/>
      <c r="BN65" s="377"/>
      <c r="BO65" s="377"/>
      <c r="BP65" s="378"/>
      <c r="BQ65" s="376"/>
      <c r="BR65" s="377"/>
      <c r="BS65" s="377"/>
      <c r="BT65" s="377"/>
      <c r="BU65" s="377"/>
      <c r="BV65" s="377"/>
      <c r="BW65" s="378"/>
      <c r="BX65" s="382"/>
      <c r="BY65" s="383"/>
      <c r="BZ65" s="383"/>
      <c r="CA65" s="383"/>
      <c r="CB65" s="383"/>
      <c r="CC65" s="384"/>
      <c r="CD65" s="382"/>
      <c r="CE65" s="383"/>
      <c r="CF65" s="383"/>
      <c r="CG65" s="383"/>
      <c r="CH65" s="383"/>
      <c r="CI65" s="384"/>
      <c r="CJ65" s="382"/>
      <c r="CK65" s="383"/>
      <c r="CL65" s="383"/>
      <c r="CM65" s="383"/>
      <c r="CN65" s="383"/>
      <c r="CO65" s="384"/>
      <c r="CP65" s="382"/>
      <c r="CQ65" s="383"/>
      <c r="CR65" s="383"/>
      <c r="CS65" s="383"/>
      <c r="CT65" s="383"/>
      <c r="CU65" s="386"/>
    </row>
    <row r="66" spans="1:99" ht="12" customHeight="1">
      <c r="A66" s="401"/>
      <c r="B66" s="401"/>
      <c r="C66" s="401"/>
      <c r="D66" s="401"/>
      <c r="E66" s="402"/>
      <c r="F66" s="422" t="s">
        <v>313</v>
      </c>
      <c r="G66" s="422"/>
      <c r="H66" s="422"/>
      <c r="I66" s="422"/>
      <c r="J66" s="422"/>
      <c r="K66" s="422"/>
      <c r="L66" s="422"/>
      <c r="M66" s="422"/>
      <c r="N66" s="422"/>
      <c r="O66" s="422"/>
      <c r="P66" s="422"/>
      <c r="Q66" s="422"/>
      <c r="R66" s="422"/>
      <c r="S66" s="422"/>
      <c r="T66" s="422"/>
      <c r="U66" s="422"/>
      <c r="V66" s="422"/>
      <c r="W66" s="422"/>
      <c r="X66" s="422"/>
      <c r="Y66" s="422"/>
      <c r="Z66" s="422"/>
      <c r="AA66" s="422"/>
      <c r="AB66" s="422"/>
      <c r="AC66" s="422"/>
      <c r="AD66" s="422"/>
      <c r="AE66" s="422"/>
      <c r="AF66" s="422"/>
      <c r="AG66" s="422"/>
      <c r="AH66" s="422"/>
      <c r="AI66" s="422"/>
      <c r="AJ66" s="422"/>
      <c r="AK66" s="422"/>
      <c r="AL66" s="422"/>
      <c r="AM66" s="422"/>
      <c r="AN66" s="422"/>
      <c r="AO66" s="422"/>
      <c r="AP66" s="422"/>
      <c r="AQ66" s="422"/>
      <c r="AR66" s="422"/>
      <c r="AS66" s="422"/>
      <c r="AT66" s="422"/>
      <c r="AU66" s="422"/>
      <c r="AV66" s="422"/>
      <c r="AW66" s="422"/>
      <c r="AX66" s="422"/>
      <c r="AY66" s="403" t="s">
        <v>314</v>
      </c>
      <c r="AZ66" s="374"/>
      <c r="BA66" s="374"/>
      <c r="BB66" s="374"/>
      <c r="BC66" s="375"/>
      <c r="BD66" s="373"/>
      <c r="BE66" s="374"/>
      <c r="BF66" s="374"/>
      <c r="BG66" s="374"/>
      <c r="BH66" s="374"/>
      <c r="BI66" s="375"/>
      <c r="BJ66" s="373"/>
      <c r="BK66" s="374"/>
      <c r="BL66" s="374"/>
      <c r="BM66" s="374"/>
      <c r="BN66" s="374"/>
      <c r="BO66" s="374"/>
      <c r="BP66" s="375"/>
      <c r="BQ66" s="373"/>
      <c r="BR66" s="374"/>
      <c r="BS66" s="374"/>
      <c r="BT66" s="374"/>
      <c r="BU66" s="374"/>
      <c r="BV66" s="374"/>
      <c r="BW66" s="375"/>
      <c r="BX66" s="379"/>
      <c r="BY66" s="380"/>
      <c r="BZ66" s="380"/>
      <c r="CA66" s="380"/>
      <c r="CB66" s="380"/>
      <c r="CC66" s="381"/>
      <c r="CD66" s="379"/>
      <c r="CE66" s="380"/>
      <c r="CF66" s="380"/>
      <c r="CG66" s="380"/>
      <c r="CH66" s="380"/>
      <c r="CI66" s="381"/>
      <c r="CJ66" s="379"/>
      <c r="CK66" s="380"/>
      <c r="CL66" s="380"/>
      <c r="CM66" s="380"/>
      <c r="CN66" s="380"/>
      <c r="CO66" s="381"/>
      <c r="CP66" s="379"/>
      <c r="CQ66" s="380"/>
      <c r="CR66" s="380"/>
      <c r="CS66" s="380"/>
      <c r="CT66" s="380"/>
      <c r="CU66" s="385"/>
    </row>
    <row r="67" spans="1:99" ht="12" customHeight="1">
      <c r="A67" s="401"/>
      <c r="B67" s="401"/>
      <c r="C67" s="401"/>
      <c r="D67" s="401"/>
      <c r="E67" s="402"/>
      <c r="F67" s="423"/>
      <c r="G67" s="423"/>
      <c r="H67" s="423"/>
      <c r="I67" s="423"/>
      <c r="J67" s="423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  <c r="AA67" s="423"/>
      <c r="AB67" s="423"/>
      <c r="AC67" s="423"/>
      <c r="AD67" s="423"/>
      <c r="AE67" s="423"/>
      <c r="AF67" s="423"/>
      <c r="AG67" s="423"/>
      <c r="AH67" s="423"/>
      <c r="AI67" s="423"/>
      <c r="AJ67" s="423"/>
      <c r="AK67" s="423"/>
      <c r="AL67" s="423"/>
      <c r="AM67" s="423"/>
      <c r="AN67" s="423"/>
      <c r="AO67" s="423"/>
      <c r="AP67" s="423"/>
      <c r="AQ67" s="423"/>
      <c r="AR67" s="423"/>
      <c r="AS67" s="423"/>
      <c r="AT67" s="423"/>
      <c r="AU67" s="423"/>
      <c r="AV67" s="423"/>
      <c r="AW67" s="423"/>
      <c r="AX67" s="423"/>
      <c r="AY67" s="404"/>
      <c r="AZ67" s="377"/>
      <c r="BA67" s="377"/>
      <c r="BB67" s="377"/>
      <c r="BC67" s="378"/>
      <c r="BD67" s="376"/>
      <c r="BE67" s="377"/>
      <c r="BF67" s="377"/>
      <c r="BG67" s="377"/>
      <c r="BH67" s="377"/>
      <c r="BI67" s="378"/>
      <c r="BJ67" s="376"/>
      <c r="BK67" s="377"/>
      <c r="BL67" s="377"/>
      <c r="BM67" s="377"/>
      <c r="BN67" s="377"/>
      <c r="BO67" s="377"/>
      <c r="BP67" s="378"/>
      <c r="BQ67" s="376"/>
      <c r="BR67" s="377"/>
      <c r="BS67" s="377"/>
      <c r="BT67" s="377"/>
      <c r="BU67" s="377"/>
      <c r="BV67" s="377"/>
      <c r="BW67" s="378"/>
      <c r="BX67" s="382"/>
      <c r="BY67" s="383"/>
      <c r="BZ67" s="383"/>
      <c r="CA67" s="383"/>
      <c r="CB67" s="383"/>
      <c r="CC67" s="384"/>
      <c r="CD67" s="382"/>
      <c r="CE67" s="383"/>
      <c r="CF67" s="383"/>
      <c r="CG67" s="383"/>
      <c r="CH67" s="383"/>
      <c r="CI67" s="384"/>
      <c r="CJ67" s="382"/>
      <c r="CK67" s="383"/>
      <c r="CL67" s="383"/>
      <c r="CM67" s="383"/>
      <c r="CN67" s="383"/>
      <c r="CO67" s="384"/>
      <c r="CP67" s="382"/>
      <c r="CQ67" s="383"/>
      <c r="CR67" s="383"/>
      <c r="CS67" s="383"/>
      <c r="CT67" s="383"/>
      <c r="CU67" s="386"/>
    </row>
    <row r="68" spans="1:99" ht="12" customHeight="1">
      <c r="A68" s="401" t="s">
        <v>315</v>
      </c>
      <c r="B68" s="401"/>
      <c r="C68" s="401"/>
      <c r="D68" s="401"/>
      <c r="E68" s="402"/>
      <c r="F68" s="418" t="s">
        <v>316</v>
      </c>
      <c r="G68" s="419"/>
      <c r="H68" s="419"/>
      <c r="I68" s="419"/>
      <c r="J68" s="419"/>
      <c r="K68" s="419"/>
      <c r="L68" s="419"/>
      <c r="M68" s="419"/>
      <c r="N68" s="419"/>
      <c r="O68" s="419"/>
      <c r="P68" s="419"/>
      <c r="Q68" s="419"/>
      <c r="R68" s="419"/>
      <c r="S68" s="419"/>
      <c r="T68" s="419"/>
      <c r="U68" s="419"/>
      <c r="V68" s="419"/>
      <c r="W68" s="419"/>
      <c r="X68" s="419"/>
      <c r="Y68" s="419"/>
      <c r="Z68" s="419"/>
      <c r="AA68" s="419"/>
      <c r="AB68" s="419"/>
      <c r="AC68" s="419"/>
      <c r="AD68" s="419"/>
      <c r="AE68" s="419"/>
      <c r="AF68" s="419"/>
      <c r="AG68" s="419"/>
      <c r="AH68" s="419"/>
      <c r="AI68" s="419"/>
      <c r="AJ68" s="419"/>
      <c r="AK68" s="419"/>
      <c r="AL68" s="419"/>
      <c r="AM68" s="419"/>
      <c r="AN68" s="419"/>
      <c r="AO68" s="419"/>
      <c r="AP68" s="419"/>
      <c r="AQ68" s="419"/>
      <c r="AR68" s="419"/>
      <c r="AS68" s="419"/>
      <c r="AT68" s="419"/>
      <c r="AU68" s="419"/>
      <c r="AV68" s="419"/>
      <c r="AW68" s="419"/>
      <c r="AX68" s="424"/>
      <c r="AY68" s="403" t="s">
        <v>317</v>
      </c>
      <c r="AZ68" s="374"/>
      <c r="BA68" s="374"/>
      <c r="BB68" s="374"/>
      <c r="BC68" s="375"/>
      <c r="BD68" s="373" t="s">
        <v>62</v>
      </c>
      <c r="BE68" s="374"/>
      <c r="BF68" s="374"/>
      <c r="BG68" s="374"/>
      <c r="BH68" s="374"/>
      <c r="BI68" s="375"/>
      <c r="BJ68" s="373"/>
      <c r="BK68" s="374"/>
      <c r="BL68" s="374"/>
      <c r="BM68" s="374"/>
      <c r="BN68" s="374"/>
      <c r="BO68" s="374"/>
      <c r="BP68" s="375"/>
      <c r="BQ68" s="373"/>
      <c r="BR68" s="374"/>
      <c r="BS68" s="374"/>
      <c r="BT68" s="374"/>
      <c r="BU68" s="374"/>
      <c r="BV68" s="374"/>
      <c r="BW68" s="375"/>
      <c r="BX68" s="379"/>
      <c r="BY68" s="380"/>
      <c r="BZ68" s="380"/>
      <c r="CA68" s="380"/>
      <c r="CB68" s="380"/>
      <c r="CC68" s="381"/>
      <c r="CD68" s="379"/>
      <c r="CE68" s="380"/>
      <c r="CF68" s="380"/>
      <c r="CG68" s="380"/>
      <c r="CH68" s="380"/>
      <c r="CI68" s="381"/>
      <c r="CJ68" s="379"/>
      <c r="CK68" s="380"/>
      <c r="CL68" s="380"/>
      <c r="CM68" s="380"/>
      <c r="CN68" s="380"/>
      <c r="CO68" s="381"/>
      <c r="CP68" s="379"/>
      <c r="CQ68" s="380"/>
      <c r="CR68" s="380"/>
      <c r="CS68" s="380"/>
      <c r="CT68" s="380"/>
      <c r="CU68" s="385"/>
    </row>
    <row r="69" spans="1:99" ht="12" customHeight="1">
      <c r="A69" s="401"/>
      <c r="B69" s="401"/>
      <c r="C69" s="401"/>
      <c r="D69" s="401"/>
      <c r="E69" s="402"/>
      <c r="F69" s="421" t="s">
        <v>318</v>
      </c>
      <c r="G69" s="421"/>
      <c r="H69" s="421"/>
      <c r="I69" s="421"/>
      <c r="J69" s="421"/>
      <c r="K69" s="421"/>
      <c r="L69" s="421"/>
      <c r="M69" s="421"/>
      <c r="N69" s="421"/>
      <c r="O69" s="421"/>
      <c r="P69" s="421"/>
      <c r="Q69" s="421"/>
      <c r="R69" s="421"/>
      <c r="S69" s="421"/>
      <c r="T69" s="421"/>
      <c r="U69" s="421"/>
      <c r="V69" s="421"/>
      <c r="W69" s="421"/>
      <c r="X69" s="421"/>
      <c r="Y69" s="421"/>
      <c r="Z69" s="421"/>
      <c r="AA69" s="421"/>
      <c r="AB69" s="421"/>
      <c r="AC69" s="421"/>
      <c r="AD69" s="421"/>
      <c r="AE69" s="421"/>
      <c r="AF69" s="421"/>
      <c r="AG69" s="421"/>
      <c r="AH69" s="421"/>
      <c r="AI69" s="421"/>
      <c r="AJ69" s="421"/>
      <c r="AK69" s="421"/>
      <c r="AL69" s="421"/>
      <c r="AM69" s="421"/>
      <c r="AN69" s="421"/>
      <c r="AO69" s="421"/>
      <c r="AP69" s="421"/>
      <c r="AQ69" s="421"/>
      <c r="AR69" s="421"/>
      <c r="AS69" s="421"/>
      <c r="AT69" s="421"/>
      <c r="AU69" s="421"/>
      <c r="AV69" s="421"/>
      <c r="AW69" s="421"/>
      <c r="AX69" s="425"/>
      <c r="AY69" s="404"/>
      <c r="AZ69" s="377"/>
      <c r="BA69" s="377"/>
      <c r="BB69" s="377"/>
      <c r="BC69" s="378"/>
      <c r="BD69" s="376"/>
      <c r="BE69" s="377"/>
      <c r="BF69" s="377"/>
      <c r="BG69" s="377"/>
      <c r="BH69" s="377"/>
      <c r="BI69" s="378"/>
      <c r="BJ69" s="376"/>
      <c r="BK69" s="377"/>
      <c r="BL69" s="377"/>
      <c r="BM69" s="377"/>
      <c r="BN69" s="377"/>
      <c r="BO69" s="377"/>
      <c r="BP69" s="378"/>
      <c r="BQ69" s="376"/>
      <c r="BR69" s="377"/>
      <c r="BS69" s="377"/>
      <c r="BT69" s="377"/>
      <c r="BU69" s="377"/>
      <c r="BV69" s="377"/>
      <c r="BW69" s="378"/>
      <c r="BX69" s="382"/>
      <c r="BY69" s="383"/>
      <c r="BZ69" s="383"/>
      <c r="CA69" s="383"/>
      <c r="CB69" s="383"/>
      <c r="CC69" s="384"/>
      <c r="CD69" s="382"/>
      <c r="CE69" s="383"/>
      <c r="CF69" s="383"/>
      <c r="CG69" s="383"/>
      <c r="CH69" s="383"/>
      <c r="CI69" s="384"/>
      <c r="CJ69" s="382"/>
      <c r="CK69" s="383"/>
      <c r="CL69" s="383"/>
      <c r="CM69" s="383"/>
      <c r="CN69" s="383"/>
      <c r="CO69" s="384"/>
      <c r="CP69" s="382"/>
      <c r="CQ69" s="383"/>
      <c r="CR69" s="383"/>
      <c r="CS69" s="383"/>
      <c r="CT69" s="383"/>
      <c r="CU69" s="386"/>
    </row>
    <row r="70" spans="1:99" ht="12" customHeight="1">
      <c r="A70" s="377"/>
      <c r="B70" s="377"/>
      <c r="C70" s="377"/>
      <c r="D70" s="377"/>
      <c r="E70" s="378"/>
      <c r="F70" s="426" t="s">
        <v>313</v>
      </c>
      <c r="G70" s="426"/>
      <c r="H70" s="426"/>
      <c r="I70" s="426"/>
      <c r="J70" s="426"/>
      <c r="K70" s="426"/>
      <c r="L70" s="426"/>
      <c r="M70" s="426"/>
      <c r="N70" s="426"/>
      <c r="O70" s="426"/>
      <c r="P70" s="426"/>
      <c r="Q70" s="426"/>
      <c r="R70" s="426"/>
      <c r="S70" s="426"/>
      <c r="T70" s="426"/>
      <c r="U70" s="426"/>
      <c r="V70" s="426"/>
      <c r="W70" s="426"/>
      <c r="X70" s="426"/>
      <c r="Y70" s="426"/>
      <c r="Z70" s="426"/>
      <c r="AA70" s="426"/>
      <c r="AB70" s="426"/>
      <c r="AC70" s="426"/>
      <c r="AD70" s="426"/>
      <c r="AE70" s="426"/>
      <c r="AF70" s="426"/>
      <c r="AG70" s="426"/>
      <c r="AH70" s="426"/>
      <c r="AI70" s="426"/>
      <c r="AJ70" s="426"/>
      <c r="AK70" s="426"/>
      <c r="AL70" s="426"/>
      <c r="AM70" s="426"/>
      <c r="AN70" s="426"/>
      <c r="AO70" s="426"/>
      <c r="AP70" s="426"/>
      <c r="AQ70" s="426"/>
      <c r="AR70" s="426"/>
      <c r="AS70" s="426"/>
      <c r="AT70" s="426"/>
      <c r="AU70" s="426"/>
      <c r="AV70" s="426"/>
      <c r="AW70" s="426"/>
      <c r="AX70" s="427"/>
      <c r="AY70" s="413" t="s">
        <v>319</v>
      </c>
      <c r="AZ70" s="388"/>
      <c r="BA70" s="388"/>
      <c r="BB70" s="388"/>
      <c r="BC70" s="389"/>
      <c r="BD70" s="387"/>
      <c r="BE70" s="388"/>
      <c r="BF70" s="388"/>
      <c r="BG70" s="388"/>
      <c r="BH70" s="388"/>
      <c r="BI70" s="389"/>
      <c r="BJ70" s="387"/>
      <c r="BK70" s="388"/>
      <c r="BL70" s="388"/>
      <c r="BM70" s="388"/>
      <c r="BN70" s="388"/>
      <c r="BO70" s="388"/>
      <c r="BP70" s="389"/>
      <c r="BQ70" s="387"/>
      <c r="BR70" s="388"/>
      <c r="BS70" s="388"/>
      <c r="BT70" s="388"/>
      <c r="BU70" s="388"/>
      <c r="BV70" s="388"/>
      <c r="BW70" s="389"/>
      <c r="BX70" s="393"/>
      <c r="BY70" s="394"/>
      <c r="BZ70" s="394"/>
      <c r="CA70" s="394"/>
      <c r="CB70" s="394"/>
      <c r="CC70" s="395"/>
      <c r="CD70" s="393"/>
      <c r="CE70" s="394"/>
      <c r="CF70" s="394"/>
      <c r="CG70" s="394"/>
      <c r="CH70" s="394"/>
      <c r="CI70" s="395"/>
      <c r="CJ70" s="393"/>
      <c r="CK70" s="394"/>
      <c r="CL70" s="394"/>
      <c r="CM70" s="394"/>
      <c r="CN70" s="394"/>
      <c r="CO70" s="395"/>
      <c r="CP70" s="393"/>
      <c r="CQ70" s="394"/>
      <c r="CR70" s="394"/>
      <c r="CS70" s="394"/>
      <c r="CT70" s="394"/>
      <c r="CU70" s="399"/>
    </row>
    <row r="71" spans="1:99" ht="12" customHeight="1">
      <c r="A71" s="401"/>
      <c r="B71" s="401"/>
      <c r="C71" s="401"/>
      <c r="D71" s="401"/>
      <c r="E71" s="402"/>
      <c r="F71" s="423"/>
      <c r="G71" s="423"/>
      <c r="H71" s="423"/>
      <c r="I71" s="423"/>
      <c r="J71" s="423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  <c r="AA71" s="423"/>
      <c r="AB71" s="423"/>
      <c r="AC71" s="423"/>
      <c r="AD71" s="423"/>
      <c r="AE71" s="423"/>
      <c r="AF71" s="423"/>
      <c r="AG71" s="423"/>
      <c r="AH71" s="423"/>
      <c r="AI71" s="423"/>
      <c r="AJ71" s="423"/>
      <c r="AK71" s="423"/>
      <c r="AL71" s="423"/>
      <c r="AM71" s="423"/>
      <c r="AN71" s="423"/>
      <c r="AO71" s="423"/>
      <c r="AP71" s="423"/>
      <c r="AQ71" s="423"/>
      <c r="AR71" s="423"/>
      <c r="AS71" s="423"/>
      <c r="AT71" s="423"/>
      <c r="AU71" s="423"/>
      <c r="AV71" s="423"/>
      <c r="AW71" s="423"/>
      <c r="AX71" s="428"/>
      <c r="AY71" s="438"/>
      <c r="AZ71" s="391"/>
      <c r="BA71" s="391"/>
      <c r="BB71" s="391"/>
      <c r="BC71" s="392"/>
      <c r="BD71" s="390"/>
      <c r="BE71" s="391"/>
      <c r="BF71" s="391"/>
      <c r="BG71" s="391"/>
      <c r="BH71" s="391"/>
      <c r="BI71" s="392"/>
      <c r="BJ71" s="390"/>
      <c r="BK71" s="391"/>
      <c r="BL71" s="391"/>
      <c r="BM71" s="391"/>
      <c r="BN71" s="391"/>
      <c r="BO71" s="391"/>
      <c r="BP71" s="392"/>
      <c r="BQ71" s="390"/>
      <c r="BR71" s="391"/>
      <c r="BS71" s="391"/>
      <c r="BT71" s="391"/>
      <c r="BU71" s="391"/>
      <c r="BV71" s="391"/>
      <c r="BW71" s="392"/>
      <c r="BX71" s="396"/>
      <c r="BY71" s="397"/>
      <c r="BZ71" s="397"/>
      <c r="CA71" s="397"/>
      <c r="CB71" s="397"/>
      <c r="CC71" s="398"/>
      <c r="CD71" s="396"/>
      <c r="CE71" s="397"/>
      <c r="CF71" s="397"/>
      <c r="CG71" s="397"/>
      <c r="CH71" s="397"/>
      <c r="CI71" s="398"/>
      <c r="CJ71" s="396"/>
      <c r="CK71" s="397"/>
      <c r="CL71" s="397"/>
      <c r="CM71" s="397"/>
      <c r="CN71" s="397"/>
      <c r="CO71" s="398"/>
      <c r="CP71" s="396"/>
      <c r="CQ71" s="397"/>
      <c r="CR71" s="397"/>
      <c r="CS71" s="397"/>
      <c r="CT71" s="397"/>
      <c r="CU71" s="400"/>
    </row>
    <row r="74" spans="1:99">
      <c r="A74" s="9" t="s">
        <v>320</v>
      </c>
    </row>
    <row r="75" spans="1:99">
      <c r="A75" s="9" t="s">
        <v>321</v>
      </c>
      <c r="W75" s="437"/>
      <c r="X75" s="437"/>
      <c r="Y75" s="437"/>
      <c r="Z75" s="437"/>
      <c r="AA75" s="437"/>
      <c r="AB75" s="437"/>
      <c r="AC75" s="437"/>
      <c r="AD75" s="437"/>
      <c r="AE75" s="437"/>
      <c r="AF75" s="437"/>
      <c r="AG75" s="437"/>
      <c r="AH75" s="437"/>
      <c r="AI75" s="437"/>
      <c r="AJ75" s="437"/>
      <c r="AK75" s="437"/>
      <c r="AL75" s="437"/>
      <c r="AM75" s="437"/>
      <c r="AN75" s="437"/>
      <c r="AO75" s="437"/>
      <c r="AP75" s="437"/>
      <c r="AQ75" s="437"/>
      <c r="AR75" s="30"/>
      <c r="AS75" s="437"/>
      <c r="AT75" s="437"/>
      <c r="AU75" s="437"/>
      <c r="AV75" s="437"/>
      <c r="AW75" s="437"/>
      <c r="AX75" s="437"/>
      <c r="AY75" s="437"/>
      <c r="AZ75" s="437"/>
      <c r="BA75" s="437"/>
      <c r="BB75" s="437"/>
      <c r="BC75" s="437"/>
      <c r="BD75" s="437"/>
      <c r="BE75" s="437"/>
      <c r="BF75" s="437"/>
      <c r="BG75" s="30"/>
      <c r="BH75" s="437"/>
      <c r="BI75" s="437"/>
      <c r="BJ75" s="437"/>
      <c r="BK75" s="437"/>
      <c r="BL75" s="437"/>
      <c r="BM75" s="437"/>
      <c r="BN75" s="437"/>
      <c r="BO75" s="437"/>
      <c r="BP75" s="437"/>
      <c r="BQ75" s="437"/>
      <c r="BR75" s="437"/>
      <c r="BS75" s="437"/>
      <c r="BT75" s="437"/>
      <c r="BU75" s="437"/>
      <c r="BV75" s="437"/>
      <c r="BW75" s="437"/>
      <c r="BX75" s="437"/>
      <c r="BY75" s="437"/>
      <c r="BZ75" s="437"/>
      <c r="CA75" s="437"/>
      <c r="CB75" s="437"/>
    </row>
    <row r="76" spans="1:99" s="7" customFormat="1" ht="10.5">
      <c r="W76" s="371" t="s">
        <v>322</v>
      </c>
      <c r="X76" s="371"/>
      <c r="Y76" s="371"/>
      <c r="Z76" s="371"/>
      <c r="AA76" s="371"/>
      <c r="AB76" s="371"/>
      <c r="AC76" s="371"/>
      <c r="AD76" s="371"/>
      <c r="AE76" s="371"/>
      <c r="AF76" s="371"/>
      <c r="AG76" s="371"/>
      <c r="AH76" s="371"/>
      <c r="AI76" s="371"/>
      <c r="AJ76" s="371"/>
      <c r="AK76" s="371"/>
      <c r="AL76" s="371"/>
      <c r="AM76" s="371"/>
      <c r="AN76" s="371"/>
      <c r="AO76" s="371"/>
      <c r="AP76" s="371"/>
      <c r="AQ76" s="371"/>
      <c r="AR76" s="31"/>
      <c r="AS76" s="371" t="s">
        <v>2</v>
      </c>
      <c r="AT76" s="371"/>
      <c r="AU76" s="371"/>
      <c r="AV76" s="371"/>
      <c r="AW76" s="371"/>
      <c r="AX76" s="371"/>
      <c r="AY76" s="371"/>
      <c r="AZ76" s="371"/>
      <c r="BA76" s="371"/>
      <c r="BB76" s="371"/>
      <c r="BC76" s="371"/>
      <c r="BD76" s="371"/>
      <c r="BE76" s="371"/>
      <c r="BF76" s="371"/>
      <c r="BG76" s="31"/>
      <c r="BH76" s="371" t="s">
        <v>3</v>
      </c>
      <c r="BI76" s="371"/>
      <c r="BJ76" s="371"/>
      <c r="BK76" s="371"/>
      <c r="BL76" s="371"/>
      <c r="BM76" s="371"/>
      <c r="BN76" s="371"/>
      <c r="BO76" s="371"/>
      <c r="BP76" s="371"/>
      <c r="BQ76" s="371"/>
      <c r="BR76" s="371"/>
      <c r="BS76" s="371"/>
      <c r="BT76" s="371"/>
      <c r="BU76" s="371"/>
      <c r="BV76" s="371"/>
      <c r="BW76" s="371"/>
      <c r="BX76" s="371"/>
      <c r="BY76" s="371"/>
      <c r="BZ76" s="371"/>
      <c r="CA76" s="371"/>
      <c r="CB76" s="371"/>
    </row>
    <row r="77" spans="1:99" ht="3.95" customHeight="1"/>
    <row r="78" spans="1:99">
      <c r="A78" s="9" t="s">
        <v>323</v>
      </c>
      <c r="J78" s="437"/>
      <c r="K78" s="437"/>
      <c r="L78" s="437"/>
      <c r="M78" s="437"/>
      <c r="N78" s="437"/>
      <c r="O78" s="437"/>
      <c r="P78" s="437"/>
      <c r="Q78" s="437"/>
      <c r="R78" s="437"/>
      <c r="S78" s="437"/>
      <c r="T78" s="437"/>
      <c r="U78" s="437"/>
      <c r="V78" s="437"/>
      <c r="W78" s="437"/>
      <c r="X78" s="437"/>
      <c r="Y78" s="437"/>
      <c r="Z78" s="437"/>
      <c r="AA78" s="437"/>
      <c r="AB78" s="437"/>
      <c r="AC78" s="437"/>
      <c r="AD78" s="437"/>
      <c r="AF78" s="437"/>
      <c r="AG78" s="437"/>
      <c r="AH78" s="437"/>
      <c r="AI78" s="437"/>
      <c r="AJ78" s="437"/>
      <c r="AK78" s="437"/>
      <c r="AL78" s="437"/>
      <c r="AM78" s="437"/>
      <c r="AN78" s="437"/>
      <c r="AO78" s="437"/>
      <c r="AP78" s="437"/>
      <c r="AQ78" s="437"/>
      <c r="AR78" s="437"/>
      <c r="AS78" s="437"/>
      <c r="AT78" s="437"/>
      <c r="AU78" s="437"/>
      <c r="AV78" s="437"/>
      <c r="AW78" s="437"/>
      <c r="AX78" s="437"/>
      <c r="AY78" s="437"/>
      <c r="AZ78" s="437"/>
      <c r="BB78" s="437"/>
      <c r="BC78" s="437"/>
      <c r="BD78" s="437"/>
      <c r="BE78" s="437"/>
      <c r="BF78" s="437"/>
      <c r="BG78" s="437"/>
      <c r="BH78" s="437"/>
      <c r="BI78" s="437"/>
      <c r="BJ78" s="437"/>
      <c r="BK78" s="437"/>
      <c r="BL78" s="437"/>
      <c r="BM78" s="437"/>
      <c r="BN78" s="437"/>
      <c r="BO78" s="437"/>
      <c r="BP78" s="437"/>
      <c r="BQ78" s="437"/>
      <c r="BR78" s="437"/>
      <c r="BS78" s="437"/>
      <c r="BT78" s="437"/>
      <c r="BU78" s="437"/>
      <c r="BV78" s="437"/>
    </row>
    <row r="79" spans="1:99" s="7" customFormat="1" ht="10.5">
      <c r="J79" s="371" t="s">
        <v>322</v>
      </c>
      <c r="K79" s="371"/>
      <c r="L79" s="371"/>
      <c r="M79" s="371"/>
      <c r="N79" s="371"/>
      <c r="O79" s="371"/>
      <c r="P79" s="371"/>
      <c r="Q79" s="371"/>
      <c r="R79" s="371"/>
      <c r="S79" s="371"/>
      <c r="T79" s="371"/>
      <c r="U79" s="371"/>
      <c r="V79" s="371"/>
      <c r="W79" s="371"/>
      <c r="X79" s="371"/>
      <c r="Y79" s="371"/>
      <c r="Z79" s="371"/>
      <c r="AA79" s="371"/>
      <c r="AB79" s="371"/>
      <c r="AC79" s="371"/>
      <c r="AD79" s="371"/>
      <c r="AF79" s="371" t="s">
        <v>324</v>
      </c>
      <c r="AG79" s="371"/>
      <c r="AH79" s="371"/>
      <c r="AI79" s="371"/>
      <c r="AJ79" s="371"/>
      <c r="AK79" s="371"/>
      <c r="AL79" s="371"/>
      <c r="AM79" s="371"/>
      <c r="AN79" s="371"/>
      <c r="AO79" s="371"/>
      <c r="AP79" s="371"/>
      <c r="AQ79" s="371"/>
      <c r="AR79" s="371"/>
      <c r="AS79" s="371"/>
      <c r="AT79" s="371"/>
      <c r="AU79" s="371"/>
      <c r="AV79" s="371"/>
      <c r="AW79" s="371"/>
      <c r="AX79" s="371"/>
      <c r="AY79" s="371"/>
      <c r="AZ79" s="371"/>
      <c r="BB79" s="371" t="s">
        <v>325</v>
      </c>
      <c r="BC79" s="371"/>
      <c r="BD79" s="371"/>
      <c r="BE79" s="371"/>
      <c r="BF79" s="371"/>
      <c r="BG79" s="371"/>
      <c r="BH79" s="371"/>
      <c r="BI79" s="371"/>
      <c r="BJ79" s="371"/>
      <c r="BK79" s="371"/>
      <c r="BL79" s="371"/>
      <c r="BM79" s="371"/>
      <c r="BN79" s="371"/>
      <c r="BO79" s="371"/>
      <c r="BP79" s="371"/>
      <c r="BQ79" s="371"/>
      <c r="BR79" s="371"/>
      <c r="BS79" s="371"/>
      <c r="BT79" s="371"/>
      <c r="BU79" s="371"/>
      <c r="BV79" s="371"/>
    </row>
    <row r="80" spans="1:99" ht="3.95" customHeight="1"/>
    <row r="81" spans="1:60">
      <c r="B81" s="20" t="s">
        <v>4</v>
      </c>
      <c r="C81" s="377"/>
      <c r="D81" s="377"/>
      <c r="E81" s="377"/>
      <c r="F81" s="9" t="s">
        <v>5</v>
      </c>
      <c r="H81" s="377"/>
      <c r="I81" s="377"/>
      <c r="J81" s="377"/>
      <c r="K81" s="377"/>
      <c r="L81" s="377"/>
      <c r="M81" s="377"/>
      <c r="N81" s="377"/>
      <c r="O81" s="377"/>
      <c r="P81" s="377"/>
      <c r="Q81" s="377"/>
      <c r="R81" s="377"/>
      <c r="S81" s="436">
        <v>20</v>
      </c>
      <c r="T81" s="436"/>
      <c r="U81" s="435"/>
      <c r="V81" s="435"/>
      <c r="W81" s="435"/>
      <c r="X81" s="9" t="s">
        <v>6</v>
      </c>
    </row>
    <row r="82" spans="1:60" s="3" customFormat="1" ht="12.75"/>
    <row r="83" spans="1:60">
      <c r="A83" s="21"/>
      <c r="B83" s="22" t="s">
        <v>326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32"/>
    </row>
    <row r="84" spans="1:60">
      <c r="A84" s="23"/>
      <c r="B84" s="437"/>
      <c r="C84" s="437"/>
      <c r="D84" s="437"/>
      <c r="E84" s="437"/>
      <c r="F84" s="437"/>
      <c r="G84" s="437"/>
      <c r="H84" s="437"/>
      <c r="I84" s="437"/>
      <c r="J84" s="437"/>
      <c r="K84" s="437"/>
      <c r="L84" s="437"/>
      <c r="M84" s="437"/>
      <c r="N84" s="437"/>
      <c r="O84" s="437"/>
      <c r="P84" s="437"/>
      <c r="Q84" s="437"/>
      <c r="R84" s="437"/>
      <c r="S84" s="437"/>
      <c r="T84" s="437"/>
      <c r="U84" s="437"/>
      <c r="V84" s="437"/>
      <c r="W84" s="437"/>
      <c r="X84" s="437"/>
      <c r="Y84" s="437"/>
      <c r="Z84" s="437"/>
      <c r="AA84" s="437"/>
      <c r="AB84" s="437"/>
      <c r="AC84" s="437"/>
      <c r="AD84" s="437"/>
      <c r="AE84" s="437"/>
      <c r="AF84" s="437"/>
      <c r="AG84" s="437"/>
      <c r="AH84" s="437"/>
      <c r="AI84" s="437"/>
      <c r="AJ84" s="437"/>
      <c r="AK84" s="437"/>
      <c r="AL84" s="437"/>
      <c r="AM84" s="437"/>
      <c r="AN84" s="437"/>
      <c r="AO84" s="437"/>
      <c r="AP84" s="437"/>
      <c r="AQ84" s="437"/>
      <c r="AR84" s="437"/>
      <c r="AS84" s="437"/>
      <c r="AT84" s="437"/>
      <c r="AU84" s="437"/>
      <c r="AV84" s="437"/>
      <c r="AW84" s="437"/>
      <c r="AX84" s="437"/>
      <c r="AY84" s="437"/>
      <c r="AZ84" s="437"/>
      <c r="BA84" s="437"/>
      <c r="BB84" s="437"/>
      <c r="BC84" s="437"/>
      <c r="BD84" s="437"/>
      <c r="BE84" s="437"/>
      <c r="BF84" s="437"/>
      <c r="BG84" s="437"/>
      <c r="BH84" s="33"/>
    </row>
    <row r="85" spans="1:60" s="8" customFormat="1" ht="10.5">
      <c r="A85" s="24"/>
      <c r="B85" s="371" t="s">
        <v>327</v>
      </c>
      <c r="C85" s="371"/>
      <c r="D85" s="371"/>
      <c r="E85" s="371"/>
      <c r="F85" s="371"/>
      <c r="G85" s="371"/>
      <c r="H85" s="371"/>
      <c r="I85" s="371"/>
      <c r="J85" s="371"/>
      <c r="K85" s="371"/>
      <c r="L85" s="371"/>
      <c r="M85" s="371"/>
      <c r="N85" s="371"/>
      <c r="O85" s="371"/>
      <c r="P85" s="371"/>
      <c r="Q85" s="371"/>
      <c r="R85" s="371"/>
      <c r="S85" s="371"/>
      <c r="T85" s="371"/>
      <c r="U85" s="371"/>
      <c r="V85" s="371"/>
      <c r="W85" s="371"/>
      <c r="X85" s="371"/>
      <c r="Y85" s="371"/>
      <c r="Z85" s="371"/>
      <c r="AA85" s="371"/>
      <c r="AB85" s="371"/>
      <c r="AC85" s="371"/>
      <c r="AD85" s="371"/>
      <c r="AE85" s="371"/>
      <c r="AF85" s="371"/>
      <c r="AG85" s="371"/>
      <c r="AH85" s="371"/>
      <c r="AI85" s="371"/>
      <c r="AJ85" s="371"/>
      <c r="AK85" s="371"/>
      <c r="AL85" s="371"/>
      <c r="AM85" s="371"/>
      <c r="AN85" s="371"/>
      <c r="AO85" s="371"/>
      <c r="AP85" s="371"/>
      <c r="AQ85" s="371"/>
      <c r="AR85" s="371"/>
      <c r="AS85" s="371"/>
      <c r="AT85" s="371"/>
      <c r="AU85" s="371"/>
      <c r="AV85" s="371"/>
      <c r="AW85" s="371"/>
      <c r="AX85" s="371"/>
      <c r="AY85" s="371"/>
      <c r="AZ85" s="371"/>
      <c r="BA85" s="371"/>
      <c r="BB85" s="371"/>
      <c r="BC85" s="371"/>
      <c r="BD85" s="371"/>
      <c r="BE85" s="371"/>
      <c r="BF85" s="371"/>
      <c r="BG85" s="371"/>
      <c r="BH85" s="34"/>
    </row>
    <row r="86" spans="1:60">
      <c r="A86" s="23"/>
      <c r="B86" s="437"/>
      <c r="C86" s="437"/>
      <c r="D86" s="437"/>
      <c r="E86" s="437"/>
      <c r="F86" s="437"/>
      <c r="G86" s="437"/>
      <c r="H86" s="437"/>
      <c r="I86" s="437"/>
      <c r="J86" s="437"/>
      <c r="K86" s="437"/>
      <c r="L86" s="437"/>
      <c r="M86" s="437"/>
      <c r="N86" s="437"/>
      <c r="O86" s="437"/>
      <c r="P86" s="6"/>
      <c r="Q86" s="6"/>
      <c r="R86" s="6"/>
      <c r="S86" s="437"/>
      <c r="T86" s="437"/>
      <c r="U86" s="437"/>
      <c r="V86" s="437"/>
      <c r="W86" s="437"/>
      <c r="X86" s="437"/>
      <c r="Y86" s="437"/>
      <c r="Z86" s="437"/>
      <c r="AA86" s="437"/>
      <c r="AB86" s="437"/>
      <c r="AC86" s="437"/>
      <c r="AD86" s="437"/>
      <c r="AE86" s="437"/>
      <c r="AF86" s="437"/>
      <c r="AG86" s="437"/>
      <c r="AH86" s="437"/>
      <c r="AI86" s="437"/>
      <c r="AJ86" s="437"/>
      <c r="AK86" s="437"/>
      <c r="AL86" s="437"/>
      <c r="AM86" s="437"/>
      <c r="AN86" s="437"/>
      <c r="AO86" s="437"/>
      <c r="AP86" s="437"/>
      <c r="AQ86" s="437"/>
      <c r="AR86" s="437"/>
      <c r="AS86" s="437"/>
      <c r="AT86" s="437"/>
      <c r="AU86" s="437"/>
      <c r="AV86" s="437"/>
      <c r="AW86" s="437"/>
      <c r="AX86" s="437"/>
      <c r="AY86" s="437"/>
      <c r="AZ86" s="437"/>
      <c r="BA86" s="437"/>
      <c r="BB86" s="437"/>
      <c r="BC86" s="437"/>
      <c r="BD86" s="437"/>
      <c r="BE86" s="437"/>
      <c r="BF86" s="437"/>
      <c r="BG86" s="437"/>
      <c r="BH86" s="33"/>
    </row>
    <row r="87" spans="1:60" s="7" customFormat="1" ht="10.5">
      <c r="A87" s="25"/>
      <c r="B87" s="371" t="s">
        <v>2</v>
      </c>
      <c r="C87" s="371"/>
      <c r="D87" s="371"/>
      <c r="E87" s="371"/>
      <c r="F87" s="371"/>
      <c r="G87" s="371"/>
      <c r="H87" s="371"/>
      <c r="I87" s="371"/>
      <c r="J87" s="371"/>
      <c r="K87" s="371"/>
      <c r="L87" s="371"/>
      <c r="M87" s="371"/>
      <c r="N87" s="371"/>
      <c r="O87" s="371"/>
      <c r="P87" s="29"/>
      <c r="Q87" s="29"/>
      <c r="R87" s="29"/>
      <c r="S87" s="371" t="s">
        <v>3</v>
      </c>
      <c r="T87" s="371"/>
      <c r="U87" s="371"/>
      <c r="V87" s="371"/>
      <c r="W87" s="371"/>
      <c r="X87" s="371"/>
      <c r="Y87" s="371"/>
      <c r="Z87" s="371"/>
      <c r="AA87" s="371"/>
      <c r="AB87" s="371"/>
      <c r="AC87" s="371"/>
      <c r="AD87" s="371"/>
      <c r="AE87" s="371"/>
      <c r="AF87" s="371"/>
      <c r="AG87" s="371"/>
      <c r="AH87" s="371"/>
      <c r="AI87" s="371"/>
      <c r="AJ87" s="371"/>
      <c r="AK87" s="371"/>
      <c r="AL87" s="371"/>
      <c r="AM87" s="371"/>
      <c r="AN87" s="371"/>
      <c r="AO87" s="371"/>
      <c r="AP87" s="371"/>
      <c r="AQ87" s="371"/>
      <c r="AR87" s="371"/>
      <c r="AS87" s="371"/>
      <c r="AT87" s="371"/>
      <c r="AU87" s="371"/>
      <c r="AV87" s="371"/>
      <c r="AW87" s="371"/>
      <c r="AX87" s="371"/>
      <c r="AY87" s="371"/>
      <c r="AZ87" s="371"/>
      <c r="BA87" s="371"/>
      <c r="BB87" s="371"/>
      <c r="BC87" s="371"/>
      <c r="BD87" s="371"/>
      <c r="BE87" s="371"/>
      <c r="BF87" s="371"/>
      <c r="BG87" s="371"/>
      <c r="BH87" s="35"/>
    </row>
    <row r="88" spans="1:60">
      <c r="A88" s="23"/>
      <c r="B88" s="26" t="s">
        <v>4</v>
      </c>
      <c r="C88" s="377"/>
      <c r="D88" s="377"/>
      <c r="E88" s="377"/>
      <c r="F88" s="6" t="s">
        <v>5</v>
      </c>
      <c r="G88" s="6"/>
      <c r="H88" s="377"/>
      <c r="I88" s="377"/>
      <c r="J88" s="377"/>
      <c r="K88" s="377"/>
      <c r="L88" s="377"/>
      <c r="M88" s="377"/>
      <c r="N88" s="377"/>
      <c r="O88" s="377"/>
      <c r="P88" s="377"/>
      <c r="Q88" s="377"/>
      <c r="R88" s="377"/>
      <c r="S88" s="434">
        <v>20</v>
      </c>
      <c r="T88" s="434"/>
      <c r="U88" s="435"/>
      <c r="V88" s="435"/>
      <c r="W88" s="435"/>
      <c r="X88" s="6" t="s">
        <v>6</v>
      </c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33"/>
    </row>
    <row r="89" spans="1:60" ht="5.0999999999999996" customHeight="1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36"/>
    </row>
  </sheetData>
  <mergeCells count="426">
    <mergeCell ref="A1:CU1"/>
    <mergeCell ref="A3:E3"/>
    <mergeCell ref="F3:AX3"/>
    <mergeCell ref="AY3:BC3"/>
    <mergeCell ref="BD3:BI3"/>
    <mergeCell ref="BJ3:BP3"/>
    <mergeCell ref="BQ3:BW3"/>
    <mergeCell ref="BX3:CU3"/>
    <mergeCell ref="A4:E4"/>
    <mergeCell ref="F4:AX4"/>
    <mergeCell ref="AY4:BC4"/>
    <mergeCell ref="BD4:BI4"/>
    <mergeCell ref="BJ4:BP4"/>
    <mergeCell ref="BQ4:BW4"/>
    <mergeCell ref="BX4:CC4"/>
    <mergeCell ref="CD4:CI4"/>
    <mergeCell ref="CJ4:CO4"/>
    <mergeCell ref="CP4:CU4"/>
    <mergeCell ref="CP5:CU5"/>
    <mergeCell ref="A6:E6"/>
    <mergeCell ref="F6:AX6"/>
    <mergeCell ref="AY6:BC6"/>
    <mergeCell ref="BD6:BI6"/>
    <mergeCell ref="BJ6:BP6"/>
    <mergeCell ref="BQ6:BW6"/>
    <mergeCell ref="BX6:CC6"/>
    <mergeCell ref="CD6:CI6"/>
    <mergeCell ref="CJ6:CO6"/>
    <mergeCell ref="CP6:CU6"/>
    <mergeCell ref="A5:E5"/>
    <mergeCell ref="F5:AX5"/>
    <mergeCell ref="AY5:BC5"/>
    <mergeCell ref="BD5:BI5"/>
    <mergeCell ref="BJ5:BP5"/>
    <mergeCell ref="BQ5:BW5"/>
    <mergeCell ref="BX5:CC5"/>
    <mergeCell ref="CD5:CI5"/>
    <mergeCell ref="CJ5:CO5"/>
    <mergeCell ref="CP7:CU7"/>
    <mergeCell ref="A8:E8"/>
    <mergeCell ref="F8:AX8"/>
    <mergeCell ref="AY8:BC8"/>
    <mergeCell ref="BD8:BI8"/>
    <mergeCell ref="BJ8:BP8"/>
    <mergeCell ref="BQ8:BW8"/>
    <mergeCell ref="BX8:CC8"/>
    <mergeCell ref="CD8:CI8"/>
    <mergeCell ref="CJ8:CO8"/>
    <mergeCell ref="CP8:CU8"/>
    <mergeCell ref="A7:E7"/>
    <mergeCell ref="F7:AX7"/>
    <mergeCell ref="AY7:BC7"/>
    <mergeCell ref="BD7:BI7"/>
    <mergeCell ref="BJ7:BP7"/>
    <mergeCell ref="BQ7:BW7"/>
    <mergeCell ref="BX7:CC7"/>
    <mergeCell ref="CD7:CI7"/>
    <mergeCell ref="CJ7:CO7"/>
    <mergeCell ref="A9:E9"/>
    <mergeCell ref="F9:AX9"/>
    <mergeCell ref="AY9:BC9"/>
    <mergeCell ref="BD9:BI9"/>
    <mergeCell ref="BJ9:BP9"/>
    <mergeCell ref="BQ9:BW9"/>
    <mergeCell ref="BX9:CC9"/>
    <mergeCell ref="CD9:CI9"/>
    <mergeCell ref="CJ9:CO9"/>
    <mergeCell ref="CP9:CU9"/>
    <mergeCell ref="F10:AX10"/>
    <mergeCell ref="F11:AX11"/>
    <mergeCell ref="F12:AX12"/>
    <mergeCell ref="F13:AX13"/>
    <mergeCell ref="F14:AX14"/>
    <mergeCell ref="F15:AX15"/>
    <mergeCell ref="F16:AX16"/>
    <mergeCell ref="F17:AX17"/>
    <mergeCell ref="BD10:BI18"/>
    <mergeCell ref="BJ10:BP18"/>
    <mergeCell ref="BQ10:BW18"/>
    <mergeCell ref="BX10:CC18"/>
    <mergeCell ref="CD10:CI18"/>
    <mergeCell ref="CJ10:CO18"/>
    <mergeCell ref="CP10:CU18"/>
    <mergeCell ref="BD26:BI27"/>
    <mergeCell ref="BJ26:BP27"/>
    <mergeCell ref="BQ26:BW27"/>
    <mergeCell ref="F18:AX18"/>
    <mergeCell ref="F19:AX19"/>
    <mergeCell ref="F20:AX20"/>
    <mergeCell ref="F21:AX21"/>
    <mergeCell ref="F22:AX22"/>
    <mergeCell ref="F23:AX23"/>
    <mergeCell ref="F24:AX24"/>
    <mergeCell ref="F25:AX25"/>
    <mergeCell ref="F26:AX26"/>
    <mergeCell ref="BD19:BI21"/>
    <mergeCell ref="BJ19:BP21"/>
    <mergeCell ref="BQ19:BW21"/>
    <mergeCell ref="BD22:BI23"/>
    <mergeCell ref="BJ22:BP23"/>
    <mergeCell ref="BQ22:BW23"/>
    <mergeCell ref="BX30:CC30"/>
    <mergeCell ref="CD30:CI30"/>
    <mergeCell ref="CJ30:CO30"/>
    <mergeCell ref="CP30:CU30"/>
    <mergeCell ref="F31:AX31"/>
    <mergeCell ref="F32:AX32"/>
    <mergeCell ref="F33:AX33"/>
    <mergeCell ref="F34:AX34"/>
    <mergeCell ref="F35:AX35"/>
    <mergeCell ref="CD34:CI36"/>
    <mergeCell ref="CJ34:CO36"/>
    <mergeCell ref="CP34:CU36"/>
    <mergeCell ref="F30:AX30"/>
    <mergeCell ref="AY30:BC30"/>
    <mergeCell ref="BD30:BI30"/>
    <mergeCell ref="BJ30:BP30"/>
    <mergeCell ref="BQ30:BW30"/>
    <mergeCell ref="CJ42:CO43"/>
    <mergeCell ref="CP42:CU43"/>
    <mergeCell ref="CJ44:CO45"/>
    <mergeCell ref="CP44:CU45"/>
    <mergeCell ref="BD42:BI43"/>
    <mergeCell ref="F36:AX36"/>
    <mergeCell ref="F37:AX37"/>
    <mergeCell ref="F38:AX38"/>
    <mergeCell ref="A39:E39"/>
    <mergeCell ref="F39:AX39"/>
    <mergeCell ref="AY39:BC39"/>
    <mergeCell ref="BD39:BI39"/>
    <mergeCell ref="BJ39:BP39"/>
    <mergeCell ref="BQ39:BW39"/>
    <mergeCell ref="BD37:BI38"/>
    <mergeCell ref="BJ37:BP38"/>
    <mergeCell ref="BQ37:BW38"/>
    <mergeCell ref="F40:AX40"/>
    <mergeCell ref="F41:AX41"/>
    <mergeCell ref="F42:AX42"/>
    <mergeCell ref="F43:AX43"/>
    <mergeCell ref="F44:AX44"/>
    <mergeCell ref="BJ42:BP43"/>
    <mergeCell ref="BQ42:BW43"/>
    <mergeCell ref="BX42:CC43"/>
    <mergeCell ref="CD42:CI43"/>
    <mergeCell ref="F45:AX45"/>
    <mergeCell ref="A46:E46"/>
    <mergeCell ref="F46:AX46"/>
    <mergeCell ref="AY46:BC46"/>
    <mergeCell ref="BD46:BI46"/>
    <mergeCell ref="BJ46:BP46"/>
    <mergeCell ref="BQ46:BW46"/>
    <mergeCell ref="BX46:CC46"/>
    <mergeCell ref="CD46:CI46"/>
    <mergeCell ref="BD44:BI45"/>
    <mergeCell ref="BJ44:BP45"/>
    <mergeCell ref="BQ44:BW45"/>
    <mergeCell ref="BX44:CC45"/>
    <mergeCell ref="CD44:CI45"/>
    <mergeCell ref="CJ46:CO46"/>
    <mergeCell ref="CP46:CU46"/>
    <mergeCell ref="A47:E47"/>
    <mergeCell ref="F47:AX47"/>
    <mergeCell ref="AY47:BC47"/>
    <mergeCell ref="BD47:BI47"/>
    <mergeCell ref="BJ47:BP47"/>
    <mergeCell ref="BQ47:BW47"/>
    <mergeCell ref="BX47:CC47"/>
    <mergeCell ref="CD47:CI47"/>
    <mergeCell ref="CJ47:CO47"/>
    <mergeCell ref="CP47:CU47"/>
    <mergeCell ref="CP52:CU52"/>
    <mergeCell ref="F53:AX53"/>
    <mergeCell ref="F54:AX54"/>
    <mergeCell ref="A55:E55"/>
    <mergeCell ref="F55:AX55"/>
    <mergeCell ref="AY55:BC55"/>
    <mergeCell ref="BD55:BI55"/>
    <mergeCell ref="BJ55:BP55"/>
    <mergeCell ref="BQ55:BW55"/>
    <mergeCell ref="BX55:CC55"/>
    <mergeCell ref="CD55:CI55"/>
    <mergeCell ref="CJ55:CO55"/>
    <mergeCell ref="CP55:CU55"/>
    <mergeCell ref="BJ53:BP54"/>
    <mergeCell ref="BQ53:BW54"/>
    <mergeCell ref="BD53:BI54"/>
    <mergeCell ref="A52:E52"/>
    <mergeCell ref="F52:AX52"/>
    <mergeCell ref="AY52:BC52"/>
    <mergeCell ref="BD52:BI52"/>
    <mergeCell ref="BJ52:BP52"/>
    <mergeCell ref="BD56:BI56"/>
    <mergeCell ref="BJ56:BP56"/>
    <mergeCell ref="BQ56:BW56"/>
    <mergeCell ref="BX56:CC56"/>
    <mergeCell ref="CD56:CI56"/>
    <mergeCell ref="CJ56:CO56"/>
    <mergeCell ref="BQ52:BW52"/>
    <mergeCell ref="BX52:CC52"/>
    <mergeCell ref="CD52:CI52"/>
    <mergeCell ref="CJ52:CO52"/>
    <mergeCell ref="A63:E63"/>
    <mergeCell ref="F63:AX63"/>
    <mergeCell ref="AY63:BC63"/>
    <mergeCell ref="BD63:BI63"/>
    <mergeCell ref="BJ63:BP63"/>
    <mergeCell ref="BQ63:BW63"/>
    <mergeCell ref="BX63:CC63"/>
    <mergeCell ref="CD63:CI63"/>
    <mergeCell ref="CJ63:CO63"/>
    <mergeCell ref="W75:AQ75"/>
    <mergeCell ref="AS75:BF75"/>
    <mergeCell ref="AY66:BC67"/>
    <mergeCell ref="BD66:BI67"/>
    <mergeCell ref="BD70:BI71"/>
    <mergeCell ref="CP56:CU56"/>
    <mergeCell ref="F57:AX57"/>
    <mergeCell ref="F58:AX58"/>
    <mergeCell ref="F59:AX59"/>
    <mergeCell ref="F60:AX60"/>
    <mergeCell ref="F61:AX61"/>
    <mergeCell ref="F62:AX62"/>
    <mergeCell ref="CP63:CU63"/>
    <mergeCell ref="BD57:BI58"/>
    <mergeCell ref="BJ57:BP58"/>
    <mergeCell ref="BQ57:BW58"/>
    <mergeCell ref="BX57:CC58"/>
    <mergeCell ref="CD57:CI58"/>
    <mergeCell ref="CJ57:CO58"/>
    <mergeCell ref="CP57:CU58"/>
    <mergeCell ref="BH75:CB75"/>
    <mergeCell ref="AY70:BC71"/>
    <mergeCell ref="BJ66:BP67"/>
    <mergeCell ref="BQ66:BW67"/>
    <mergeCell ref="W76:AQ76"/>
    <mergeCell ref="AS76:BF76"/>
    <mergeCell ref="BH76:CB76"/>
    <mergeCell ref="J78:AD78"/>
    <mergeCell ref="AF78:AZ78"/>
    <mergeCell ref="BB78:BV78"/>
    <mergeCell ref="J79:AD79"/>
    <mergeCell ref="AF79:AZ79"/>
    <mergeCell ref="BB79:BV79"/>
    <mergeCell ref="C81:E81"/>
    <mergeCell ref="H81:R81"/>
    <mergeCell ref="S81:T81"/>
    <mergeCell ref="U81:W81"/>
    <mergeCell ref="B84:BG84"/>
    <mergeCell ref="B85:BG85"/>
    <mergeCell ref="B86:O86"/>
    <mergeCell ref="S86:BG86"/>
    <mergeCell ref="B87:O87"/>
    <mergeCell ref="S87:BG87"/>
    <mergeCell ref="BX19:CC21"/>
    <mergeCell ref="CD19:CI21"/>
    <mergeCell ref="CJ19:CO21"/>
    <mergeCell ref="CP19:CU21"/>
    <mergeCell ref="C88:E88"/>
    <mergeCell ref="H88:R88"/>
    <mergeCell ref="S88:T88"/>
    <mergeCell ref="U88:W88"/>
    <mergeCell ref="BX53:CC54"/>
    <mergeCell ref="CD53:CI54"/>
    <mergeCell ref="CJ53:CO54"/>
    <mergeCell ref="CP53:CU54"/>
    <mergeCell ref="A64:E65"/>
    <mergeCell ref="AY64:BC65"/>
    <mergeCell ref="BD64:BI65"/>
    <mergeCell ref="BJ64:BP65"/>
    <mergeCell ref="BQ64:BW65"/>
    <mergeCell ref="BX64:CC65"/>
    <mergeCell ref="CD64:CI65"/>
    <mergeCell ref="CJ64:CO65"/>
    <mergeCell ref="CP64:CU65"/>
    <mergeCell ref="A68:E69"/>
    <mergeCell ref="AY68:BC69"/>
    <mergeCell ref="A70:E71"/>
    <mergeCell ref="A40:E41"/>
    <mergeCell ref="AY40:BC41"/>
    <mergeCell ref="A42:E43"/>
    <mergeCell ref="AY42:BC43"/>
    <mergeCell ref="A53:E54"/>
    <mergeCell ref="AY53:BC54"/>
    <mergeCell ref="A57:E58"/>
    <mergeCell ref="AY57:BC58"/>
    <mergeCell ref="A61:E62"/>
    <mergeCell ref="AY61:BC62"/>
    <mergeCell ref="A59:E60"/>
    <mergeCell ref="AY59:BC60"/>
    <mergeCell ref="A56:E56"/>
    <mergeCell ref="F56:AX56"/>
    <mergeCell ref="AY56:BC56"/>
    <mergeCell ref="F48:AX48"/>
    <mergeCell ref="F49:AX49"/>
    <mergeCell ref="F50:AX50"/>
    <mergeCell ref="F51:AX51"/>
    <mergeCell ref="A48:E49"/>
    <mergeCell ref="AY48:BC49"/>
    <mergeCell ref="A66:E67"/>
    <mergeCell ref="F64:AX64"/>
    <mergeCell ref="F65:AX65"/>
    <mergeCell ref="F66:AX66"/>
    <mergeCell ref="F67:AX67"/>
    <mergeCell ref="F68:AX68"/>
    <mergeCell ref="F69:AX69"/>
    <mergeCell ref="F70:AX70"/>
    <mergeCell ref="F71:AX71"/>
    <mergeCell ref="A10:E18"/>
    <mergeCell ref="AY10:BC18"/>
    <mergeCell ref="A37:E38"/>
    <mergeCell ref="AY37:BC38"/>
    <mergeCell ref="A22:E23"/>
    <mergeCell ref="AY22:BC23"/>
    <mergeCell ref="A31:E33"/>
    <mergeCell ref="AY31:BC33"/>
    <mergeCell ref="A34:E36"/>
    <mergeCell ref="AY34:BC36"/>
    <mergeCell ref="A26:E27"/>
    <mergeCell ref="AY26:BC27"/>
    <mergeCell ref="A24:E25"/>
    <mergeCell ref="AY24:BC25"/>
    <mergeCell ref="A19:E21"/>
    <mergeCell ref="AY19:BC21"/>
    <mergeCell ref="F27:AX27"/>
    <mergeCell ref="F28:AX28"/>
    <mergeCell ref="F29:AX29"/>
    <mergeCell ref="A30:E30"/>
    <mergeCell ref="BX26:CC27"/>
    <mergeCell ref="CD26:CI27"/>
    <mergeCell ref="CJ26:CO27"/>
    <mergeCell ref="CP26:CU27"/>
    <mergeCell ref="BX48:CC49"/>
    <mergeCell ref="CD48:CI49"/>
    <mergeCell ref="CJ48:CO49"/>
    <mergeCell ref="CP48:CU49"/>
    <mergeCell ref="A44:E45"/>
    <mergeCell ref="AY44:BC45"/>
    <mergeCell ref="BD48:BI49"/>
    <mergeCell ref="BJ48:BP49"/>
    <mergeCell ref="BQ48:BW49"/>
    <mergeCell ref="BD31:BI33"/>
    <mergeCell ref="BJ31:BP33"/>
    <mergeCell ref="BQ31:BW33"/>
    <mergeCell ref="BX31:CC33"/>
    <mergeCell ref="CD31:CI33"/>
    <mergeCell ref="CJ31:CO33"/>
    <mergeCell ref="CP31:CU33"/>
    <mergeCell ref="BD34:BI36"/>
    <mergeCell ref="BJ34:BP36"/>
    <mergeCell ref="BQ34:BW36"/>
    <mergeCell ref="BX34:CC36"/>
    <mergeCell ref="BX22:CC23"/>
    <mergeCell ref="CD22:CI23"/>
    <mergeCell ref="CJ22:CO23"/>
    <mergeCell ref="CP22:CU23"/>
    <mergeCell ref="BD24:BI25"/>
    <mergeCell ref="BJ24:BP25"/>
    <mergeCell ref="BQ24:BW25"/>
    <mergeCell ref="BX24:CC25"/>
    <mergeCell ref="CD24:CI25"/>
    <mergeCell ref="CJ24:CO25"/>
    <mergeCell ref="CP24:CU25"/>
    <mergeCell ref="BX37:CC38"/>
    <mergeCell ref="CD37:CI38"/>
    <mergeCell ref="CJ37:CO38"/>
    <mergeCell ref="CP37:CU38"/>
    <mergeCell ref="BD40:BI41"/>
    <mergeCell ref="BJ40:BP41"/>
    <mergeCell ref="BQ40:BW41"/>
    <mergeCell ref="BX40:CC41"/>
    <mergeCell ref="CD40:CI41"/>
    <mergeCell ref="CJ40:CO41"/>
    <mergeCell ref="CP40:CU41"/>
    <mergeCell ref="BX39:CC39"/>
    <mergeCell ref="CD39:CI39"/>
    <mergeCell ref="CJ39:CO39"/>
    <mergeCell ref="CP39:CU39"/>
    <mergeCell ref="BX66:CC67"/>
    <mergeCell ref="CD66:CI67"/>
    <mergeCell ref="CJ66:CO67"/>
    <mergeCell ref="CP66:CU67"/>
    <mergeCell ref="BD68:BI69"/>
    <mergeCell ref="BJ68:BP69"/>
    <mergeCell ref="BQ68:BW69"/>
    <mergeCell ref="BX68:CC69"/>
    <mergeCell ref="CD68:CI69"/>
    <mergeCell ref="CJ68:CO69"/>
    <mergeCell ref="CP68:CU69"/>
    <mergeCell ref="BJ70:BP71"/>
    <mergeCell ref="BQ70:BW71"/>
    <mergeCell ref="BX70:CC71"/>
    <mergeCell ref="CD70:CI71"/>
    <mergeCell ref="CJ70:CO71"/>
    <mergeCell ref="CP70:CU71"/>
    <mergeCell ref="A28:E29"/>
    <mergeCell ref="AY28:BC29"/>
    <mergeCell ref="BD28:BI29"/>
    <mergeCell ref="BJ28:BP29"/>
    <mergeCell ref="BQ28:BW29"/>
    <mergeCell ref="BX28:CC29"/>
    <mergeCell ref="CD28:CI29"/>
    <mergeCell ref="CJ28:CO29"/>
    <mergeCell ref="CP28:CU29"/>
    <mergeCell ref="A50:E51"/>
    <mergeCell ref="AY50:BC51"/>
    <mergeCell ref="BD50:BI51"/>
    <mergeCell ref="BJ50:BP51"/>
    <mergeCell ref="BQ50:BW51"/>
    <mergeCell ref="BX50:CC51"/>
    <mergeCell ref="CD50:CI51"/>
    <mergeCell ref="CJ50:CO51"/>
    <mergeCell ref="CP50:CU51"/>
    <mergeCell ref="BD61:BI62"/>
    <mergeCell ref="BJ61:BP62"/>
    <mergeCell ref="BQ61:BW62"/>
    <mergeCell ref="BX61:CC62"/>
    <mergeCell ref="CD61:CI62"/>
    <mergeCell ref="CJ61:CO62"/>
    <mergeCell ref="CP61:CU62"/>
    <mergeCell ref="BD59:BI60"/>
    <mergeCell ref="BJ59:BP60"/>
    <mergeCell ref="BQ59:BW60"/>
    <mergeCell ref="BX59:CC60"/>
    <mergeCell ref="CD59:CI60"/>
    <mergeCell ref="CJ59:CO60"/>
    <mergeCell ref="CP59:CU60"/>
  </mergeCells>
  <pageMargins left="0.39370078740157499" right="0.39370078740157499" top="0.78740157480314998" bottom="0.39370078740157499" header="0.27559055118110198" footer="0.27559055118110198"/>
  <pageSetup paperSize="9" orientation="landscape"/>
  <headerFooter alignWithMargins="0">
    <oddHeader>&amp;L&amp;"Arial,обычный"&amp;6Подготовлено с использованием системы ГАРАНТ</oddHeader>
  </headerFooter>
  <rowBreaks count="2" manualBreakCount="2">
    <brk id="39" max="16383" man="1"/>
    <brk id="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8"/>
    <pageSetUpPr fitToPage="1"/>
  </sheetPr>
  <dimension ref="A1:DB89"/>
  <sheetViews>
    <sheetView topLeftCell="A4" zoomScale="110" zoomScaleNormal="110" workbookViewId="0">
      <selection activeCell="CZ19" sqref="CZ19"/>
    </sheetView>
  </sheetViews>
  <sheetFormatPr defaultColWidth="1.42578125" defaultRowHeight="12"/>
  <cols>
    <col min="1" max="71" width="1.42578125" style="9"/>
    <col min="72" max="72" width="1.42578125" style="9" customWidth="1"/>
    <col min="73" max="78" width="1.42578125" style="9"/>
    <col min="79" max="79" width="0.140625" style="9" customWidth="1"/>
    <col min="80" max="91" width="1.42578125" style="9" hidden="1" customWidth="1"/>
    <col min="92" max="99" width="1.42578125" style="9"/>
    <col min="100" max="100" width="6.7109375" style="9" customWidth="1"/>
    <col min="101" max="101" width="14" style="9" customWidth="1"/>
    <col min="102" max="102" width="9.5703125" style="9" customWidth="1"/>
    <col min="103" max="103" width="12.7109375" style="9" customWidth="1"/>
    <col min="104" max="104" width="13.5703125" style="9" customWidth="1"/>
    <col min="105" max="105" width="12.42578125" style="9" customWidth="1"/>
    <col min="106" max="106" width="11.140625" style="9" customWidth="1"/>
    <col min="107" max="16384" width="1.42578125" style="9"/>
  </cols>
  <sheetData>
    <row r="1" spans="1:106" ht="12.75" customHeight="1">
      <c r="A1" s="477" t="s">
        <v>211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P1" s="477"/>
      <c r="AQ1" s="477"/>
      <c r="AR1" s="477"/>
      <c r="AS1" s="477"/>
      <c r="AT1" s="477"/>
      <c r="AU1" s="477"/>
      <c r="AV1" s="477"/>
      <c r="AW1" s="477"/>
      <c r="AX1" s="477"/>
      <c r="AY1" s="477"/>
      <c r="AZ1" s="477"/>
      <c r="BA1" s="477"/>
      <c r="BB1" s="477"/>
      <c r="BC1" s="477"/>
      <c r="BD1" s="477"/>
      <c r="BE1" s="477"/>
      <c r="BF1" s="477"/>
      <c r="BG1" s="477"/>
      <c r="BH1" s="477"/>
      <c r="BI1" s="477"/>
      <c r="BJ1" s="477"/>
      <c r="BK1" s="477"/>
      <c r="BL1" s="477"/>
      <c r="BM1" s="477"/>
      <c r="BN1" s="477"/>
      <c r="BO1" s="477"/>
      <c r="BP1" s="477"/>
      <c r="BQ1" s="477"/>
      <c r="BR1" s="477"/>
      <c r="BS1" s="477"/>
      <c r="BT1" s="477"/>
      <c r="BU1" s="477"/>
      <c r="BV1" s="477"/>
      <c r="BW1" s="477"/>
      <c r="BX1" s="477"/>
      <c r="BY1" s="477"/>
      <c r="BZ1" s="477"/>
      <c r="CA1" s="477"/>
      <c r="CB1" s="477"/>
      <c r="CC1" s="477"/>
      <c r="CD1" s="477"/>
      <c r="CE1" s="477"/>
      <c r="CF1" s="477"/>
      <c r="CG1" s="477"/>
      <c r="CH1" s="477"/>
      <c r="CI1" s="477"/>
      <c r="CJ1" s="477"/>
      <c r="CK1" s="477"/>
      <c r="CL1" s="477"/>
      <c r="CM1" s="477"/>
      <c r="CN1" s="477"/>
      <c r="CO1" s="477"/>
      <c r="CP1" s="477"/>
      <c r="CQ1" s="477"/>
      <c r="CR1" s="477"/>
      <c r="CS1" s="477"/>
      <c r="CT1" s="477"/>
      <c r="CU1" s="477"/>
    </row>
    <row r="2" spans="1:106" s="3" customFormat="1" ht="12.75"/>
    <row r="3" spans="1:106" s="6" customFormat="1" ht="12" customHeight="1">
      <c r="A3" s="483" t="s">
        <v>328</v>
      </c>
      <c r="B3" s="483"/>
      <c r="C3" s="483"/>
      <c r="D3" s="483"/>
      <c r="E3" s="483"/>
      <c r="F3" s="483"/>
      <c r="G3" s="483"/>
      <c r="H3" s="484"/>
      <c r="I3" s="515" t="s">
        <v>34</v>
      </c>
      <c r="J3" s="515"/>
      <c r="K3" s="515"/>
      <c r="L3" s="515"/>
      <c r="M3" s="515"/>
      <c r="N3" s="515"/>
      <c r="O3" s="515"/>
      <c r="P3" s="515"/>
      <c r="Q3" s="515"/>
      <c r="R3" s="515"/>
      <c r="S3" s="515"/>
      <c r="T3" s="515"/>
      <c r="U3" s="515"/>
      <c r="V3" s="515"/>
      <c r="W3" s="515"/>
      <c r="X3" s="515"/>
      <c r="Y3" s="515"/>
      <c r="Z3" s="515"/>
      <c r="AA3" s="515"/>
      <c r="AB3" s="515"/>
      <c r="AC3" s="515"/>
      <c r="AD3" s="515"/>
      <c r="AE3" s="515"/>
      <c r="AF3" s="515"/>
      <c r="AG3" s="515"/>
      <c r="AH3" s="515"/>
      <c r="AI3" s="515"/>
      <c r="AJ3" s="515"/>
      <c r="AK3" s="515"/>
      <c r="AL3" s="515"/>
      <c r="AM3" s="515"/>
      <c r="AN3" s="515"/>
      <c r="AO3" s="515"/>
      <c r="AP3" s="515"/>
      <c r="AQ3" s="515"/>
      <c r="AR3" s="515"/>
      <c r="AS3" s="515"/>
      <c r="AT3" s="515"/>
      <c r="AU3" s="515"/>
      <c r="AV3" s="515"/>
      <c r="AW3" s="515"/>
      <c r="AX3" s="515"/>
      <c r="AY3" s="515"/>
      <c r="AZ3" s="515"/>
      <c r="BA3" s="515"/>
      <c r="BB3" s="515"/>
      <c r="BC3" s="515"/>
      <c r="BD3" s="515"/>
      <c r="BE3" s="515"/>
      <c r="BF3" s="515"/>
      <c r="BG3" s="515"/>
      <c r="BH3" s="515"/>
      <c r="BI3" s="515"/>
      <c r="BJ3" s="515"/>
      <c r="BK3" s="515"/>
      <c r="BL3" s="515"/>
      <c r="BM3" s="515"/>
      <c r="BN3" s="515"/>
      <c r="BO3" s="515"/>
      <c r="BP3" s="515"/>
      <c r="BQ3" s="515"/>
      <c r="BR3" s="515"/>
      <c r="BS3" s="515"/>
      <c r="BT3" s="515"/>
      <c r="BU3" s="515"/>
      <c r="BV3" s="515"/>
      <c r="BW3" s="515"/>
      <c r="BX3" s="515"/>
      <c r="BY3" s="515"/>
      <c r="BZ3" s="515"/>
      <c r="CA3" s="515"/>
      <c r="CB3" s="515"/>
      <c r="CC3" s="515"/>
      <c r="CD3" s="515"/>
      <c r="CE3" s="515"/>
      <c r="CF3" s="515"/>
      <c r="CG3" s="515"/>
      <c r="CH3" s="515"/>
      <c r="CI3" s="515"/>
      <c r="CJ3" s="515"/>
      <c r="CK3" s="515"/>
      <c r="CL3" s="515"/>
      <c r="CM3" s="516"/>
      <c r="CN3" s="478" t="s">
        <v>329</v>
      </c>
      <c r="CO3" s="483"/>
      <c r="CP3" s="483"/>
      <c r="CQ3" s="483"/>
      <c r="CR3" s="483"/>
      <c r="CS3" s="483"/>
      <c r="CT3" s="483"/>
      <c r="CU3" s="484"/>
      <c r="CV3" s="478" t="s">
        <v>330</v>
      </c>
      <c r="CW3" s="478" t="s">
        <v>331</v>
      </c>
      <c r="CX3" s="478" t="s">
        <v>332</v>
      </c>
      <c r="CY3" s="504" t="s">
        <v>38</v>
      </c>
      <c r="CZ3" s="505"/>
      <c r="DA3" s="505"/>
      <c r="DB3" s="506"/>
    </row>
    <row r="4" spans="1:106" s="6" customFormat="1" ht="12" customHeight="1">
      <c r="A4" s="485"/>
      <c r="B4" s="485"/>
      <c r="C4" s="485"/>
      <c r="D4" s="485"/>
      <c r="E4" s="485"/>
      <c r="F4" s="485"/>
      <c r="G4" s="485"/>
      <c r="H4" s="486"/>
      <c r="I4" s="517"/>
      <c r="J4" s="517"/>
      <c r="K4" s="517"/>
      <c r="L4" s="517"/>
      <c r="M4" s="517"/>
      <c r="N4" s="517"/>
      <c r="O4" s="517"/>
      <c r="P4" s="517"/>
      <c r="Q4" s="517"/>
      <c r="R4" s="517"/>
      <c r="S4" s="517"/>
      <c r="T4" s="517"/>
      <c r="U4" s="517"/>
      <c r="V4" s="517"/>
      <c r="W4" s="517"/>
      <c r="X4" s="517"/>
      <c r="Y4" s="517"/>
      <c r="Z4" s="517"/>
      <c r="AA4" s="517"/>
      <c r="AB4" s="517"/>
      <c r="AC4" s="517"/>
      <c r="AD4" s="517"/>
      <c r="AE4" s="517"/>
      <c r="AF4" s="517"/>
      <c r="AG4" s="517"/>
      <c r="AH4" s="517"/>
      <c r="AI4" s="517"/>
      <c r="AJ4" s="517"/>
      <c r="AK4" s="517"/>
      <c r="AL4" s="517"/>
      <c r="AM4" s="517"/>
      <c r="AN4" s="517"/>
      <c r="AO4" s="517"/>
      <c r="AP4" s="517"/>
      <c r="AQ4" s="517"/>
      <c r="AR4" s="517"/>
      <c r="AS4" s="517"/>
      <c r="AT4" s="517"/>
      <c r="AU4" s="517"/>
      <c r="AV4" s="517"/>
      <c r="AW4" s="517"/>
      <c r="AX4" s="517"/>
      <c r="AY4" s="517"/>
      <c r="AZ4" s="517"/>
      <c r="BA4" s="517"/>
      <c r="BB4" s="517"/>
      <c r="BC4" s="517"/>
      <c r="BD4" s="517"/>
      <c r="BE4" s="517"/>
      <c r="BF4" s="517"/>
      <c r="BG4" s="517"/>
      <c r="BH4" s="517"/>
      <c r="BI4" s="517"/>
      <c r="BJ4" s="517"/>
      <c r="BK4" s="517"/>
      <c r="BL4" s="517"/>
      <c r="BM4" s="517"/>
      <c r="BN4" s="517"/>
      <c r="BO4" s="517"/>
      <c r="BP4" s="517"/>
      <c r="BQ4" s="517"/>
      <c r="BR4" s="517"/>
      <c r="BS4" s="517"/>
      <c r="BT4" s="517"/>
      <c r="BU4" s="517"/>
      <c r="BV4" s="517"/>
      <c r="BW4" s="517"/>
      <c r="BX4" s="517"/>
      <c r="BY4" s="517"/>
      <c r="BZ4" s="517"/>
      <c r="CA4" s="517"/>
      <c r="CB4" s="517"/>
      <c r="CC4" s="517"/>
      <c r="CD4" s="517"/>
      <c r="CE4" s="517"/>
      <c r="CF4" s="517"/>
      <c r="CG4" s="517"/>
      <c r="CH4" s="517"/>
      <c r="CI4" s="517"/>
      <c r="CJ4" s="517"/>
      <c r="CK4" s="517"/>
      <c r="CL4" s="517"/>
      <c r="CM4" s="518"/>
      <c r="CN4" s="479"/>
      <c r="CO4" s="485"/>
      <c r="CP4" s="485"/>
      <c r="CQ4" s="485"/>
      <c r="CR4" s="485"/>
      <c r="CS4" s="485"/>
      <c r="CT4" s="485"/>
      <c r="CU4" s="486"/>
      <c r="CV4" s="479"/>
      <c r="CW4" s="479"/>
      <c r="CX4" s="479"/>
      <c r="CY4" s="11" t="s">
        <v>333</v>
      </c>
      <c r="CZ4" s="11" t="s">
        <v>334</v>
      </c>
      <c r="DA4" s="11" t="s">
        <v>335</v>
      </c>
      <c r="DB4" s="481" t="s">
        <v>336</v>
      </c>
    </row>
    <row r="5" spans="1:106" s="6" customFormat="1" ht="21" customHeight="1">
      <c r="A5" s="487"/>
      <c r="B5" s="487"/>
      <c r="C5" s="487"/>
      <c r="D5" s="487"/>
      <c r="E5" s="487"/>
      <c r="F5" s="487"/>
      <c r="G5" s="487"/>
      <c r="H5" s="488"/>
      <c r="I5" s="519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/>
      <c r="AN5" s="519"/>
      <c r="AO5" s="519"/>
      <c r="AP5" s="519"/>
      <c r="AQ5" s="519"/>
      <c r="AR5" s="519"/>
      <c r="AS5" s="519"/>
      <c r="AT5" s="519"/>
      <c r="AU5" s="519"/>
      <c r="AV5" s="519"/>
      <c r="AW5" s="519"/>
      <c r="AX5" s="519"/>
      <c r="AY5" s="519"/>
      <c r="AZ5" s="519"/>
      <c r="BA5" s="519"/>
      <c r="BB5" s="519"/>
      <c r="BC5" s="519"/>
      <c r="BD5" s="519"/>
      <c r="BE5" s="519"/>
      <c r="BF5" s="519"/>
      <c r="BG5" s="519"/>
      <c r="BH5" s="519"/>
      <c r="BI5" s="519"/>
      <c r="BJ5" s="519"/>
      <c r="BK5" s="519"/>
      <c r="BL5" s="519"/>
      <c r="BM5" s="519"/>
      <c r="BN5" s="519"/>
      <c r="BO5" s="519"/>
      <c r="BP5" s="519"/>
      <c r="BQ5" s="519"/>
      <c r="BR5" s="519"/>
      <c r="BS5" s="519"/>
      <c r="BT5" s="519"/>
      <c r="BU5" s="519"/>
      <c r="BV5" s="519"/>
      <c r="BW5" s="519"/>
      <c r="BX5" s="519"/>
      <c r="BY5" s="519"/>
      <c r="BZ5" s="519"/>
      <c r="CA5" s="519"/>
      <c r="CB5" s="519"/>
      <c r="CC5" s="519"/>
      <c r="CD5" s="519"/>
      <c r="CE5" s="519"/>
      <c r="CF5" s="519"/>
      <c r="CG5" s="519"/>
      <c r="CH5" s="519"/>
      <c r="CI5" s="519"/>
      <c r="CJ5" s="519"/>
      <c r="CK5" s="519"/>
      <c r="CL5" s="519"/>
      <c r="CM5" s="520"/>
      <c r="CN5" s="480"/>
      <c r="CO5" s="487"/>
      <c r="CP5" s="487"/>
      <c r="CQ5" s="487"/>
      <c r="CR5" s="487"/>
      <c r="CS5" s="487"/>
      <c r="CT5" s="487"/>
      <c r="CU5" s="488"/>
      <c r="CV5" s="480"/>
      <c r="CW5" s="480"/>
      <c r="CX5" s="480"/>
      <c r="CY5" s="12" t="s">
        <v>337</v>
      </c>
      <c r="CZ5" s="13" t="s">
        <v>338</v>
      </c>
      <c r="DA5" s="13" t="s">
        <v>339</v>
      </c>
      <c r="DB5" s="482"/>
    </row>
    <row r="6" spans="1:106" s="6" customFormat="1" ht="12" customHeight="1">
      <c r="A6" s="507" t="s">
        <v>234</v>
      </c>
      <c r="B6" s="507"/>
      <c r="C6" s="507"/>
      <c r="D6" s="507"/>
      <c r="E6" s="507"/>
      <c r="F6" s="507"/>
      <c r="G6" s="507"/>
      <c r="H6" s="508"/>
      <c r="I6" s="507" t="s">
        <v>340</v>
      </c>
      <c r="J6" s="507"/>
      <c r="K6" s="507"/>
      <c r="L6" s="507"/>
      <c r="M6" s="507"/>
      <c r="N6" s="507"/>
      <c r="O6" s="507"/>
      <c r="P6" s="507"/>
      <c r="Q6" s="507"/>
      <c r="R6" s="507"/>
      <c r="S6" s="507"/>
      <c r="T6" s="507"/>
      <c r="U6" s="507"/>
      <c r="V6" s="507"/>
      <c r="W6" s="507"/>
      <c r="X6" s="507"/>
      <c r="Y6" s="507"/>
      <c r="Z6" s="507"/>
      <c r="AA6" s="507"/>
      <c r="AB6" s="507"/>
      <c r="AC6" s="507"/>
      <c r="AD6" s="507"/>
      <c r="AE6" s="507"/>
      <c r="AF6" s="507"/>
      <c r="AG6" s="507"/>
      <c r="AH6" s="507"/>
      <c r="AI6" s="507"/>
      <c r="AJ6" s="507"/>
      <c r="AK6" s="507"/>
      <c r="AL6" s="507"/>
      <c r="AM6" s="507"/>
      <c r="AN6" s="507"/>
      <c r="AO6" s="507"/>
      <c r="AP6" s="507"/>
      <c r="AQ6" s="507"/>
      <c r="AR6" s="507"/>
      <c r="AS6" s="507"/>
      <c r="AT6" s="507"/>
      <c r="AU6" s="507"/>
      <c r="AV6" s="507"/>
      <c r="AW6" s="507"/>
      <c r="AX6" s="507"/>
      <c r="AY6" s="507"/>
      <c r="AZ6" s="507"/>
      <c r="BA6" s="507"/>
      <c r="BB6" s="507"/>
      <c r="BC6" s="507"/>
      <c r="BD6" s="507"/>
      <c r="BE6" s="507"/>
      <c r="BF6" s="507"/>
      <c r="BG6" s="507"/>
      <c r="BH6" s="507"/>
      <c r="BI6" s="507"/>
      <c r="BJ6" s="507"/>
      <c r="BK6" s="507"/>
      <c r="BL6" s="507"/>
      <c r="BM6" s="507"/>
      <c r="BN6" s="507"/>
      <c r="BO6" s="507"/>
      <c r="BP6" s="507"/>
      <c r="BQ6" s="507"/>
      <c r="BR6" s="507"/>
      <c r="BS6" s="507"/>
      <c r="BT6" s="507"/>
      <c r="BU6" s="507"/>
      <c r="BV6" s="507"/>
      <c r="BW6" s="507"/>
      <c r="BX6" s="507"/>
      <c r="BY6" s="507"/>
      <c r="BZ6" s="507"/>
      <c r="CA6" s="507"/>
      <c r="CB6" s="507"/>
      <c r="CC6" s="507"/>
      <c r="CD6" s="507"/>
      <c r="CE6" s="507"/>
      <c r="CF6" s="507"/>
      <c r="CG6" s="507"/>
      <c r="CH6" s="507"/>
      <c r="CI6" s="507"/>
      <c r="CJ6" s="507"/>
      <c r="CK6" s="507"/>
      <c r="CL6" s="507"/>
      <c r="CM6" s="508"/>
      <c r="CN6" s="509" t="s">
        <v>341</v>
      </c>
      <c r="CO6" s="510"/>
      <c r="CP6" s="510"/>
      <c r="CQ6" s="510"/>
      <c r="CR6" s="510"/>
      <c r="CS6" s="510"/>
      <c r="CT6" s="510"/>
      <c r="CU6" s="511"/>
      <c r="CV6" s="10" t="s">
        <v>342</v>
      </c>
      <c r="CW6" s="10" t="s">
        <v>232</v>
      </c>
      <c r="CX6" s="10" t="s">
        <v>233</v>
      </c>
      <c r="CY6" s="10" t="s">
        <v>343</v>
      </c>
      <c r="CZ6" s="10" t="s">
        <v>344</v>
      </c>
      <c r="DA6" s="10" t="s">
        <v>345</v>
      </c>
      <c r="DB6" s="18" t="s">
        <v>346</v>
      </c>
    </row>
    <row r="7" spans="1:106" s="6" customFormat="1" ht="12" customHeight="1">
      <c r="A7" s="495">
        <v>1</v>
      </c>
      <c r="B7" s="495"/>
      <c r="C7" s="495"/>
      <c r="D7" s="495"/>
      <c r="E7" s="495"/>
      <c r="F7" s="495"/>
      <c r="G7" s="495"/>
      <c r="H7" s="496"/>
      <c r="I7" s="512" t="s">
        <v>347</v>
      </c>
      <c r="J7" s="513"/>
      <c r="K7" s="513"/>
      <c r="L7" s="513"/>
      <c r="M7" s="513"/>
      <c r="N7" s="513"/>
      <c r="O7" s="513"/>
      <c r="P7" s="513"/>
      <c r="Q7" s="513"/>
      <c r="R7" s="513"/>
      <c r="S7" s="513"/>
      <c r="T7" s="513"/>
      <c r="U7" s="513"/>
      <c r="V7" s="513"/>
      <c r="W7" s="513"/>
      <c r="X7" s="513"/>
      <c r="Y7" s="513"/>
      <c r="Z7" s="513"/>
      <c r="AA7" s="513"/>
      <c r="AB7" s="513"/>
      <c r="AC7" s="513"/>
      <c r="AD7" s="513"/>
      <c r="AE7" s="513"/>
      <c r="AF7" s="513"/>
      <c r="AG7" s="513"/>
      <c r="AH7" s="513"/>
      <c r="AI7" s="513"/>
      <c r="AJ7" s="513"/>
      <c r="AK7" s="513"/>
      <c r="AL7" s="513"/>
      <c r="AM7" s="513"/>
      <c r="AN7" s="513"/>
      <c r="AO7" s="513"/>
      <c r="AP7" s="513"/>
      <c r="AQ7" s="513"/>
      <c r="AR7" s="513"/>
      <c r="AS7" s="513"/>
      <c r="AT7" s="513"/>
      <c r="AU7" s="513"/>
      <c r="AV7" s="513"/>
      <c r="AW7" s="513"/>
      <c r="AX7" s="513"/>
      <c r="AY7" s="513"/>
      <c r="AZ7" s="513"/>
      <c r="BA7" s="513"/>
      <c r="BB7" s="513"/>
      <c r="BC7" s="513"/>
      <c r="BD7" s="513"/>
      <c r="BE7" s="513"/>
      <c r="BF7" s="513"/>
      <c r="BG7" s="513"/>
      <c r="BH7" s="513"/>
      <c r="BI7" s="513"/>
      <c r="BJ7" s="513"/>
      <c r="BK7" s="513"/>
      <c r="BL7" s="513"/>
      <c r="BM7" s="513"/>
      <c r="BN7" s="513"/>
      <c r="BO7" s="513"/>
      <c r="BP7" s="513"/>
      <c r="BQ7" s="513"/>
      <c r="BR7" s="513"/>
      <c r="BS7" s="513"/>
      <c r="BT7" s="513"/>
      <c r="BU7" s="513"/>
      <c r="BV7" s="513"/>
      <c r="BW7" s="513"/>
      <c r="BX7" s="513"/>
      <c r="BY7" s="513"/>
      <c r="BZ7" s="513"/>
      <c r="CA7" s="513"/>
      <c r="CB7" s="513"/>
      <c r="CC7" s="513"/>
      <c r="CD7" s="513"/>
      <c r="CE7" s="513"/>
      <c r="CF7" s="513"/>
      <c r="CG7" s="513"/>
      <c r="CH7" s="513"/>
      <c r="CI7" s="513"/>
      <c r="CJ7" s="513"/>
      <c r="CK7" s="513"/>
      <c r="CL7" s="513"/>
      <c r="CM7" s="513"/>
      <c r="CN7" s="500" t="s">
        <v>236</v>
      </c>
      <c r="CO7" s="501"/>
      <c r="CP7" s="501"/>
      <c r="CQ7" s="501"/>
      <c r="CR7" s="501"/>
      <c r="CS7" s="501"/>
      <c r="CT7" s="501"/>
      <c r="CU7" s="502"/>
      <c r="CV7" s="14" t="s">
        <v>348</v>
      </c>
      <c r="CW7" s="14" t="s">
        <v>62</v>
      </c>
      <c r="CX7" s="14" t="s">
        <v>62</v>
      </c>
      <c r="CY7" s="15">
        <f>CY8+CY9+CY10+CY15+CY31+CY35</f>
        <v>14119020</v>
      </c>
      <c r="CZ7" s="15">
        <f t="shared" ref="CZ7:DB7" si="0">CZ8+CZ9+CZ10+CZ15+CZ31+CZ35</f>
        <v>12976400</v>
      </c>
      <c r="DA7" s="15">
        <f t="shared" si="0"/>
        <v>13105400</v>
      </c>
      <c r="DB7" s="15">
        <f t="shared" si="0"/>
        <v>0</v>
      </c>
    </row>
    <row r="8" spans="1:106" s="6" customFormat="1" ht="66" customHeight="1">
      <c r="A8" s="490" t="s">
        <v>349</v>
      </c>
      <c r="B8" s="490"/>
      <c r="C8" s="490"/>
      <c r="D8" s="490"/>
      <c r="E8" s="490"/>
      <c r="F8" s="490"/>
      <c r="G8" s="490"/>
      <c r="H8" s="491"/>
      <c r="I8" s="514" t="s">
        <v>350</v>
      </c>
      <c r="J8" s="493"/>
      <c r="K8" s="493"/>
      <c r="L8" s="493"/>
      <c r="M8" s="493"/>
      <c r="N8" s="493"/>
      <c r="O8" s="493"/>
      <c r="P8" s="493"/>
      <c r="Q8" s="493"/>
      <c r="R8" s="493"/>
      <c r="S8" s="493"/>
      <c r="T8" s="493"/>
      <c r="U8" s="493"/>
      <c r="V8" s="493"/>
      <c r="W8" s="493"/>
      <c r="X8" s="493"/>
      <c r="Y8" s="493"/>
      <c r="Z8" s="493"/>
      <c r="AA8" s="493"/>
      <c r="AB8" s="493"/>
      <c r="AC8" s="493"/>
      <c r="AD8" s="493"/>
      <c r="AE8" s="493"/>
      <c r="AF8" s="493"/>
      <c r="AG8" s="493"/>
      <c r="AH8" s="493"/>
      <c r="AI8" s="493"/>
      <c r="AJ8" s="493"/>
      <c r="AK8" s="493"/>
      <c r="AL8" s="493"/>
      <c r="AM8" s="493"/>
      <c r="AN8" s="493"/>
      <c r="AO8" s="493"/>
      <c r="AP8" s="493"/>
      <c r="AQ8" s="493"/>
      <c r="AR8" s="493"/>
      <c r="AS8" s="493"/>
      <c r="AT8" s="493"/>
      <c r="AU8" s="493"/>
      <c r="AV8" s="493"/>
      <c r="AW8" s="493"/>
      <c r="AX8" s="493"/>
      <c r="AY8" s="493"/>
      <c r="AZ8" s="493"/>
      <c r="BA8" s="493"/>
      <c r="BB8" s="493"/>
      <c r="BC8" s="493"/>
      <c r="BD8" s="493"/>
      <c r="BE8" s="493"/>
      <c r="BF8" s="493"/>
      <c r="BG8" s="493"/>
      <c r="BH8" s="493"/>
      <c r="BI8" s="493"/>
      <c r="BJ8" s="493"/>
      <c r="BK8" s="493"/>
      <c r="BL8" s="493"/>
      <c r="BM8" s="493"/>
      <c r="BN8" s="493"/>
      <c r="BO8" s="493"/>
      <c r="BP8" s="493"/>
      <c r="BQ8" s="493"/>
      <c r="BR8" s="493"/>
      <c r="BS8" s="493"/>
      <c r="BT8" s="493"/>
      <c r="BU8" s="493"/>
      <c r="BV8" s="493"/>
      <c r="BW8" s="493"/>
      <c r="BX8" s="493"/>
      <c r="BY8" s="493"/>
      <c r="BZ8" s="493"/>
      <c r="CA8" s="493"/>
      <c r="CB8" s="493"/>
      <c r="CC8" s="493"/>
      <c r="CD8" s="493"/>
      <c r="CE8" s="493"/>
      <c r="CF8" s="493"/>
      <c r="CG8" s="493"/>
      <c r="CH8" s="493"/>
      <c r="CI8" s="493"/>
      <c r="CJ8" s="493"/>
      <c r="CK8" s="493"/>
      <c r="CL8" s="493"/>
      <c r="CM8" s="493"/>
      <c r="CN8" s="503" t="s">
        <v>238</v>
      </c>
      <c r="CO8" s="495"/>
      <c r="CP8" s="495"/>
      <c r="CQ8" s="495"/>
      <c r="CR8" s="495"/>
      <c r="CS8" s="495"/>
      <c r="CT8" s="495"/>
      <c r="CU8" s="496"/>
      <c r="CV8" s="16" t="s">
        <v>348</v>
      </c>
      <c r="CW8" s="16" t="s">
        <v>62</v>
      </c>
      <c r="CX8" s="16" t="s">
        <v>62</v>
      </c>
      <c r="CY8" s="17">
        <v>2659270.31</v>
      </c>
      <c r="CZ8" s="17"/>
      <c r="DA8" s="17"/>
      <c r="DB8" s="19"/>
    </row>
    <row r="9" spans="1:106" s="6" customFormat="1" ht="27.75" customHeight="1">
      <c r="A9" s="490" t="s">
        <v>351</v>
      </c>
      <c r="B9" s="490"/>
      <c r="C9" s="490"/>
      <c r="D9" s="490"/>
      <c r="E9" s="490"/>
      <c r="F9" s="490"/>
      <c r="G9" s="490"/>
      <c r="H9" s="491"/>
      <c r="I9" s="492" t="s">
        <v>352</v>
      </c>
      <c r="J9" s="493"/>
      <c r="K9" s="493"/>
      <c r="L9" s="493"/>
      <c r="M9" s="493"/>
      <c r="N9" s="493"/>
      <c r="O9" s="493"/>
      <c r="P9" s="493"/>
      <c r="Q9" s="493"/>
      <c r="R9" s="493"/>
      <c r="S9" s="493"/>
      <c r="T9" s="493"/>
      <c r="U9" s="493"/>
      <c r="V9" s="493"/>
      <c r="W9" s="493"/>
      <c r="X9" s="493"/>
      <c r="Y9" s="493"/>
      <c r="Z9" s="493"/>
      <c r="AA9" s="493"/>
      <c r="AB9" s="493"/>
      <c r="AC9" s="493"/>
      <c r="AD9" s="493"/>
      <c r="AE9" s="493"/>
      <c r="AF9" s="493"/>
      <c r="AG9" s="493"/>
      <c r="AH9" s="493"/>
      <c r="AI9" s="493"/>
      <c r="AJ9" s="493"/>
      <c r="AK9" s="493"/>
      <c r="AL9" s="493"/>
      <c r="AM9" s="493"/>
      <c r="AN9" s="493"/>
      <c r="AO9" s="493"/>
      <c r="AP9" s="493"/>
      <c r="AQ9" s="493"/>
      <c r="AR9" s="493"/>
      <c r="AS9" s="493"/>
      <c r="AT9" s="493"/>
      <c r="AU9" s="493"/>
      <c r="AV9" s="493"/>
      <c r="AW9" s="493"/>
      <c r="AX9" s="493"/>
      <c r="AY9" s="493"/>
      <c r="AZ9" s="493"/>
      <c r="BA9" s="493"/>
      <c r="BB9" s="493"/>
      <c r="BC9" s="493"/>
      <c r="BD9" s="493"/>
      <c r="BE9" s="493"/>
      <c r="BF9" s="493"/>
      <c r="BG9" s="493"/>
      <c r="BH9" s="493"/>
      <c r="BI9" s="493"/>
      <c r="BJ9" s="493"/>
      <c r="BK9" s="493"/>
      <c r="BL9" s="493"/>
      <c r="BM9" s="493"/>
      <c r="BN9" s="493"/>
      <c r="BO9" s="493"/>
      <c r="BP9" s="493"/>
      <c r="BQ9" s="493"/>
      <c r="BR9" s="493"/>
      <c r="BS9" s="493"/>
      <c r="BT9" s="493"/>
      <c r="BU9" s="493"/>
      <c r="BV9" s="493"/>
      <c r="BW9" s="493"/>
      <c r="BX9" s="493"/>
      <c r="BY9" s="493"/>
      <c r="BZ9" s="493"/>
      <c r="CA9" s="493"/>
      <c r="CB9" s="493"/>
      <c r="CC9" s="493"/>
      <c r="CD9" s="493"/>
      <c r="CE9" s="493"/>
      <c r="CF9" s="493"/>
      <c r="CG9" s="493"/>
      <c r="CH9" s="493"/>
      <c r="CI9" s="493"/>
      <c r="CJ9" s="493"/>
      <c r="CK9" s="493"/>
      <c r="CL9" s="493"/>
      <c r="CM9" s="493"/>
      <c r="CN9" s="503" t="s">
        <v>249</v>
      </c>
      <c r="CO9" s="495"/>
      <c r="CP9" s="495"/>
      <c r="CQ9" s="495"/>
      <c r="CR9" s="495"/>
      <c r="CS9" s="495"/>
      <c r="CT9" s="495"/>
      <c r="CU9" s="496"/>
      <c r="CV9" s="16" t="s">
        <v>348</v>
      </c>
      <c r="CW9" s="16" t="s">
        <v>62</v>
      </c>
      <c r="CX9" s="16" t="s">
        <v>62</v>
      </c>
      <c r="CY9" s="17"/>
      <c r="CZ9" s="17"/>
      <c r="DA9" s="17"/>
      <c r="DB9" s="19"/>
    </row>
    <row r="10" spans="1:106" s="6" customFormat="1" ht="28.5" customHeight="1">
      <c r="A10" s="490" t="s">
        <v>353</v>
      </c>
      <c r="B10" s="490"/>
      <c r="C10" s="490"/>
      <c r="D10" s="490"/>
      <c r="E10" s="490"/>
      <c r="F10" s="490"/>
      <c r="G10" s="490"/>
      <c r="H10" s="491"/>
      <c r="I10" s="492" t="s">
        <v>354</v>
      </c>
      <c r="J10" s="493"/>
      <c r="K10" s="493"/>
      <c r="L10" s="493"/>
      <c r="M10" s="493"/>
      <c r="N10" s="493"/>
      <c r="O10" s="493"/>
      <c r="P10" s="493"/>
      <c r="Q10" s="493"/>
      <c r="R10" s="493"/>
      <c r="S10" s="493"/>
      <c r="T10" s="493"/>
      <c r="U10" s="493"/>
      <c r="V10" s="493"/>
      <c r="W10" s="493"/>
      <c r="X10" s="493"/>
      <c r="Y10" s="493"/>
      <c r="Z10" s="493"/>
      <c r="AA10" s="493"/>
      <c r="AB10" s="493"/>
      <c r="AC10" s="493"/>
      <c r="AD10" s="493"/>
      <c r="AE10" s="493"/>
      <c r="AF10" s="493"/>
      <c r="AG10" s="493"/>
      <c r="AH10" s="493"/>
      <c r="AI10" s="493"/>
      <c r="AJ10" s="493"/>
      <c r="AK10" s="493"/>
      <c r="AL10" s="493"/>
      <c r="AM10" s="493"/>
      <c r="AN10" s="493"/>
      <c r="AO10" s="493"/>
      <c r="AP10" s="493"/>
      <c r="AQ10" s="493"/>
      <c r="AR10" s="493"/>
      <c r="AS10" s="493"/>
      <c r="AT10" s="493"/>
      <c r="AU10" s="493"/>
      <c r="AV10" s="493"/>
      <c r="AW10" s="493"/>
      <c r="AX10" s="493"/>
      <c r="AY10" s="493"/>
      <c r="AZ10" s="493"/>
      <c r="BA10" s="493"/>
      <c r="BB10" s="493"/>
      <c r="BC10" s="493"/>
      <c r="BD10" s="493"/>
      <c r="BE10" s="493"/>
      <c r="BF10" s="493"/>
      <c r="BG10" s="493"/>
      <c r="BH10" s="493"/>
      <c r="BI10" s="493"/>
      <c r="BJ10" s="493"/>
      <c r="BK10" s="493"/>
      <c r="BL10" s="493"/>
      <c r="BM10" s="493"/>
      <c r="BN10" s="493"/>
      <c r="BO10" s="493"/>
      <c r="BP10" s="493"/>
      <c r="BQ10" s="493"/>
      <c r="BR10" s="493"/>
      <c r="BS10" s="493"/>
      <c r="BT10" s="493"/>
      <c r="BU10" s="493"/>
      <c r="BV10" s="493"/>
      <c r="BW10" s="493"/>
      <c r="BX10" s="493"/>
      <c r="BY10" s="493"/>
      <c r="BZ10" s="493"/>
      <c r="CA10" s="493"/>
      <c r="CB10" s="493"/>
      <c r="CC10" s="493"/>
      <c r="CD10" s="493"/>
      <c r="CE10" s="493"/>
      <c r="CF10" s="493"/>
      <c r="CG10" s="493"/>
      <c r="CH10" s="493"/>
      <c r="CI10" s="493"/>
      <c r="CJ10" s="493"/>
      <c r="CK10" s="493"/>
      <c r="CL10" s="493"/>
      <c r="CM10" s="493"/>
      <c r="CN10" s="503" t="s">
        <v>254</v>
      </c>
      <c r="CO10" s="495"/>
      <c r="CP10" s="495"/>
      <c r="CQ10" s="495"/>
      <c r="CR10" s="495"/>
      <c r="CS10" s="495"/>
      <c r="CT10" s="495"/>
      <c r="CU10" s="496"/>
      <c r="CV10" s="16" t="s">
        <v>348</v>
      </c>
      <c r="CW10" s="16" t="s">
        <v>62</v>
      </c>
      <c r="CX10" s="16" t="s">
        <v>62</v>
      </c>
      <c r="CY10" s="17">
        <f>CY11+CY14</f>
        <v>0</v>
      </c>
      <c r="CZ10" s="17">
        <f t="shared" ref="CZ10:DB10" si="1">CZ11+CZ14</f>
        <v>0</v>
      </c>
      <c r="DA10" s="17">
        <f t="shared" si="1"/>
        <v>0</v>
      </c>
      <c r="DB10" s="17">
        <f t="shared" si="1"/>
        <v>0</v>
      </c>
    </row>
    <row r="11" spans="1:106" s="6" customFormat="1" ht="12" customHeight="1">
      <c r="A11" s="490" t="s">
        <v>355</v>
      </c>
      <c r="B11" s="490"/>
      <c r="C11" s="490"/>
      <c r="D11" s="490"/>
      <c r="E11" s="490"/>
      <c r="F11" s="490"/>
      <c r="G11" s="490"/>
      <c r="H11" s="491"/>
      <c r="I11" s="492" t="s">
        <v>356</v>
      </c>
      <c r="J11" s="493"/>
      <c r="K11" s="493"/>
      <c r="L11" s="493"/>
      <c r="M11" s="493"/>
      <c r="N11" s="493"/>
      <c r="O11" s="493"/>
      <c r="P11" s="493"/>
      <c r="Q11" s="493"/>
      <c r="R11" s="493"/>
      <c r="S11" s="493"/>
      <c r="T11" s="493"/>
      <c r="U11" s="493"/>
      <c r="V11" s="493"/>
      <c r="W11" s="493"/>
      <c r="X11" s="493"/>
      <c r="Y11" s="493"/>
      <c r="Z11" s="493"/>
      <c r="AA11" s="493"/>
      <c r="AB11" s="493"/>
      <c r="AC11" s="493"/>
      <c r="AD11" s="493"/>
      <c r="AE11" s="493"/>
      <c r="AF11" s="493"/>
      <c r="AG11" s="493"/>
      <c r="AH11" s="493"/>
      <c r="AI11" s="493"/>
      <c r="AJ11" s="493"/>
      <c r="AK11" s="493"/>
      <c r="AL11" s="493"/>
      <c r="AM11" s="493"/>
      <c r="AN11" s="493"/>
      <c r="AO11" s="493"/>
      <c r="AP11" s="493"/>
      <c r="AQ11" s="493"/>
      <c r="AR11" s="493"/>
      <c r="AS11" s="493"/>
      <c r="AT11" s="493"/>
      <c r="AU11" s="493"/>
      <c r="AV11" s="493"/>
      <c r="AW11" s="493"/>
      <c r="AX11" s="493"/>
      <c r="AY11" s="493"/>
      <c r="AZ11" s="493"/>
      <c r="BA11" s="493"/>
      <c r="BB11" s="493"/>
      <c r="BC11" s="493"/>
      <c r="BD11" s="493"/>
      <c r="BE11" s="493"/>
      <c r="BF11" s="493"/>
      <c r="BG11" s="493"/>
      <c r="BH11" s="493"/>
      <c r="BI11" s="493"/>
      <c r="BJ11" s="493"/>
      <c r="BK11" s="493"/>
      <c r="BL11" s="493"/>
      <c r="BM11" s="493"/>
      <c r="BN11" s="493"/>
      <c r="BO11" s="493"/>
      <c r="BP11" s="493"/>
      <c r="BQ11" s="493"/>
      <c r="BR11" s="493"/>
      <c r="BS11" s="493"/>
      <c r="BT11" s="493"/>
      <c r="BU11" s="493"/>
      <c r="BV11" s="493"/>
      <c r="BW11" s="493"/>
      <c r="BX11" s="493"/>
      <c r="BY11" s="493"/>
      <c r="BZ11" s="493"/>
      <c r="CA11" s="493"/>
      <c r="CB11" s="493"/>
      <c r="CC11" s="493"/>
      <c r="CD11" s="493"/>
      <c r="CE11" s="493"/>
      <c r="CF11" s="493"/>
      <c r="CG11" s="493"/>
      <c r="CH11" s="493"/>
      <c r="CI11" s="493"/>
      <c r="CJ11" s="493"/>
      <c r="CK11" s="493"/>
      <c r="CL11" s="493"/>
      <c r="CM11" s="493"/>
      <c r="CN11" s="494" t="s">
        <v>257</v>
      </c>
      <c r="CO11" s="490"/>
      <c r="CP11" s="490"/>
      <c r="CQ11" s="490"/>
      <c r="CR11" s="490"/>
      <c r="CS11" s="490"/>
      <c r="CT11" s="490"/>
      <c r="CU11" s="491"/>
      <c r="CV11" s="16" t="s">
        <v>348</v>
      </c>
      <c r="CW11" s="16" t="s">
        <v>62</v>
      </c>
      <c r="CX11" s="16" t="s">
        <v>62</v>
      </c>
      <c r="CY11" s="17">
        <f>CY12+CY13</f>
        <v>0</v>
      </c>
      <c r="CZ11" s="17">
        <f t="shared" ref="CZ11:DB11" si="2">CZ12+CZ13</f>
        <v>0</v>
      </c>
      <c r="DA11" s="17">
        <f t="shared" si="2"/>
        <v>0</v>
      </c>
      <c r="DB11" s="17">
        <f t="shared" si="2"/>
        <v>0</v>
      </c>
    </row>
    <row r="12" spans="1:106" s="6" customFormat="1" ht="12" customHeight="1">
      <c r="A12" s="490" t="s">
        <v>357</v>
      </c>
      <c r="B12" s="490"/>
      <c r="C12" s="490"/>
      <c r="D12" s="490"/>
      <c r="E12" s="490"/>
      <c r="F12" s="490"/>
      <c r="G12" s="490"/>
      <c r="H12" s="491"/>
      <c r="I12" s="492" t="s">
        <v>358</v>
      </c>
      <c r="J12" s="493"/>
      <c r="K12" s="493"/>
      <c r="L12" s="493"/>
      <c r="M12" s="493"/>
      <c r="N12" s="493"/>
      <c r="O12" s="493"/>
      <c r="P12" s="493"/>
      <c r="Q12" s="493"/>
      <c r="R12" s="493"/>
      <c r="S12" s="493"/>
      <c r="T12" s="493"/>
      <c r="U12" s="493"/>
      <c r="V12" s="493"/>
      <c r="W12" s="493"/>
      <c r="X12" s="493"/>
      <c r="Y12" s="493"/>
      <c r="Z12" s="493"/>
      <c r="AA12" s="493"/>
      <c r="AB12" s="493"/>
      <c r="AC12" s="493"/>
      <c r="AD12" s="493"/>
      <c r="AE12" s="493"/>
      <c r="AF12" s="493"/>
      <c r="AG12" s="493"/>
      <c r="AH12" s="493"/>
      <c r="AI12" s="493"/>
      <c r="AJ12" s="493"/>
      <c r="AK12" s="493"/>
      <c r="AL12" s="493"/>
      <c r="AM12" s="493"/>
      <c r="AN12" s="493"/>
      <c r="AO12" s="493"/>
      <c r="AP12" s="493"/>
      <c r="AQ12" s="493"/>
      <c r="AR12" s="493"/>
      <c r="AS12" s="493"/>
      <c r="AT12" s="493"/>
      <c r="AU12" s="493"/>
      <c r="AV12" s="493"/>
      <c r="AW12" s="493"/>
      <c r="AX12" s="493"/>
      <c r="AY12" s="493"/>
      <c r="AZ12" s="493"/>
      <c r="BA12" s="493"/>
      <c r="BB12" s="493"/>
      <c r="BC12" s="493"/>
      <c r="BD12" s="493"/>
      <c r="BE12" s="493"/>
      <c r="BF12" s="493"/>
      <c r="BG12" s="493"/>
      <c r="BH12" s="493"/>
      <c r="BI12" s="493"/>
      <c r="BJ12" s="493"/>
      <c r="BK12" s="493"/>
      <c r="BL12" s="493"/>
      <c r="BM12" s="493"/>
      <c r="BN12" s="493"/>
      <c r="BO12" s="493"/>
      <c r="BP12" s="493"/>
      <c r="BQ12" s="493"/>
      <c r="BR12" s="493"/>
      <c r="BS12" s="493"/>
      <c r="BT12" s="493"/>
      <c r="BU12" s="493"/>
      <c r="BV12" s="493"/>
      <c r="BW12" s="493"/>
      <c r="BX12" s="493"/>
      <c r="BY12" s="493"/>
      <c r="BZ12" s="493"/>
      <c r="CA12" s="493"/>
      <c r="CB12" s="493"/>
      <c r="CC12" s="493"/>
      <c r="CD12" s="493"/>
      <c r="CE12" s="493"/>
      <c r="CF12" s="493"/>
      <c r="CG12" s="493"/>
      <c r="CH12" s="493"/>
      <c r="CI12" s="493"/>
      <c r="CJ12" s="493"/>
      <c r="CK12" s="493"/>
      <c r="CL12" s="493"/>
      <c r="CM12" s="493"/>
      <c r="CN12" s="494" t="s">
        <v>260</v>
      </c>
      <c r="CO12" s="490"/>
      <c r="CP12" s="490"/>
      <c r="CQ12" s="490"/>
      <c r="CR12" s="490"/>
      <c r="CS12" s="490"/>
      <c r="CT12" s="490"/>
      <c r="CU12" s="491"/>
      <c r="CV12" s="16" t="s">
        <v>348</v>
      </c>
      <c r="CW12" s="16"/>
      <c r="CX12" s="16" t="s">
        <v>62</v>
      </c>
      <c r="CY12" s="17"/>
      <c r="CZ12" s="17"/>
      <c r="DA12" s="17"/>
      <c r="DB12" s="19"/>
    </row>
    <row r="13" spans="1:106" s="6" customFormat="1" ht="12" customHeight="1">
      <c r="A13" s="490" t="s">
        <v>359</v>
      </c>
      <c r="B13" s="490"/>
      <c r="C13" s="490"/>
      <c r="D13" s="490"/>
      <c r="E13" s="490"/>
      <c r="F13" s="490"/>
      <c r="G13" s="490"/>
      <c r="H13" s="491"/>
      <c r="I13" s="492" t="s">
        <v>360</v>
      </c>
      <c r="J13" s="493"/>
      <c r="K13" s="493"/>
      <c r="L13" s="493"/>
      <c r="M13" s="493"/>
      <c r="N13" s="493"/>
      <c r="O13" s="493"/>
      <c r="P13" s="493"/>
      <c r="Q13" s="493"/>
      <c r="R13" s="493"/>
      <c r="S13" s="493"/>
      <c r="T13" s="493"/>
      <c r="U13" s="493"/>
      <c r="V13" s="493"/>
      <c r="W13" s="493"/>
      <c r="X13" s="493"/>
      <c r="Y13" s="493"/>
      <c r="Z13" s="493"/>
      <c r="AA13" s="493"/>
      <c r="AB13" s="493"/>
      <c r="AC13" s="493"/>
      <c r="AD13" s="493"/>
      <c r="AE13" s="493"/>
      <c r="AF13" s="493"/>
      <c r="AG13" s="493"/>
      <c r="AH13" s="493"/>
      <c r="AI13" s="493"/>
      <c r="AJ13" s="493"/>
      <c r="AK13" s="493"/>
      <c r="AL13" s="493"/>
      <c r="AM13" s="493"/>
      <c r="AN13" s="493"/>
      <c r="AO13" s="493"/>
      <c r="AP13" s="493"/>
      <c r="AQ13" s="493"/>
      <c r="AR13" s="493"/>
      <c r="AS13" s="493"/>
      <c r="AT13" s="493"/>
      <c r="AU13" s="493"/>
      <c r="AV13" s="493"/>
      <c r="AW13" s="493"/>
      <c r="AX13" s="493"/>
      <c r="AY13" s="493"/>
      <c r="AZ13" s="493"/>
      <c r="BA13" s="493"/>
      <c r="BB13" s="493"/>
      <c r="BC13" s="493"/>
      <c r="BD13" s="493"/>
      <c r="BE13" s="493"/>
      <c r="BF13" s="493"/>
      <c r="BG13" s="493"/>
      <c r="BH13" s="493"/>
      <c r="BI13" s="493"/>
      <c r="BJ13" s="493"/>
      <c r="BK13" s="493"/>
      <c r="BL13" s="493"/>
      <c r="BM13" s="493"/>
      <c r="BN13" s="493"/>
      <c r="BO13" s="493"/>
      <c r="BP13" s="493"/>
      <c r="BQ13" s="493"/>
      <c r="BR13" s="493"/>
      <c r="BS13" s="493"/>
      <c r="BT13" s="493"/>
      <c r="BU13" s="493"/>
      <c r="BV13" s="493"/>
      <c r="BW13" s="493"/>
      <c r="BX13" s="493"/>
      <c r="BY13" s="493"/>
      <c r="BZ13" s="493"/>
      <c r="CA13" s="493"/>
      <c r="CB13" s="493"/>
      <c r="CC13" s="493"/>
      <c r="CD13" s="493"/>
      <c r="CE13" s="493"/>
      <c r="CF13" s="493"/>
      <c r="CG13" s="493"/>
      <c r="CH13" s="493"/>
      <c r="CI13" s="493"/>
      <c r="CJ13" s="493"/>
      <c r="CK13" s="493"/>
      <c r="CL13" s="493"/>
      <c r="CM13" s="493"/>
      <c r="CN13" s="494" t="s">
        <v>262</v>
      </c>
      <c r="CO13" s="490"/>
      <c r="CP13" s="490"/>
      <c r="CQ13" s="490"/>
      <c r="CR13" s="490"/>
      <c r="CS13" s="490"/>
      <c r="CT13" s="490"/>
      <c r="CU13" s="491"/>
      <c r="CV13" s="16" t="s">
        <v>348</v>
      </c>
      <c r="CW13" s="16"/>
      <c r="CX13" s="16" t="s">
        <v>62</v>
      </c>
      <c r="CY13" s="17"/>
      <c r="CZ13" s="17"/>
      <c r="DA13" s="17"/>
      <c r="DB13" s="19"/>
    </row>
    <row r="14" spans="1:106" s="6" customFormat="1" ht="12" customHeight="1">
      <c r="A14" s="490" t="s">
        <v>361</v>
      </c>
      <c r="B14" s="490"/>
      <c r="C14" s="490"/>
      <c r="D14" s="490"/>
      <c r="E14" s="490"/>
      <c r="F14" s="490"/>
      <c r="G14" s="490"/>
      <c r="H14" s="491"/>
      <c r="I14" s="492" t="s">
        <v>362</v>
      </c>
      <c r="J14" s="493"/>
      <c r="K14" s="493"/>
      <c r="L14" s="493"/>
      <c r="M14" s="493"/>
      <c r="N14" s="493"/>
      <c r="O14" s="493"/>
      <c r="P14" s="493"/>
      <c r="Q14" s="493"/>
      <c r="R14" s="493"/>
      <c r="S14" s="493"/>
      <c r="T14" s="493"/>
      <c r="U14" s="493"/>
      <c r="V14" s="493"/>
      <c r="W14" s="493"/>
      <c r="X14" s="493"/>
      <c r="Y14" s="493"/>
      <c r="Z14" s="493"/>
      <c r="AA14" s="493"/>
      <c r="AB14" s="493"/>
      <c r="AC14" s="493"/>
      <c r="AD14" s="493"/>
      <c r="AE14" s="493"/>
      <c r="AF14" s="493"/>
      <c r="AG14" s="493"/>
      <c r="AH14" s="493"/>
      <c r="AI14" s="493"/>
      <c r="AJ14" s="493"/>
      <c r="AK14" s="493"/>
      <c r="AL14" s="493"/>
      <c r="AM14" s="493"/>
      <c r="AN14" s="493"/>
      <c r="AO14" s="493"/>
      <c r="AP14" s="493"/>
      <c r="AQ14" s="493"/>
      <c r="AR14" s="493"/>
      <c r="AS14" s="493"/>
      <c r="AT14" s="493"/>
      <c r="AU14" s="493"/>
      <c r="AV14" s="493"/>
      <c r="AW14" s="493"/>
      <c r="AX14" s="493"/>
      <c r="AY14" s="493"/>
      <c r="AZ14" s="493"/>
      <c r="BA14" s="493"/>
      <c r="BB14" s="493"/>
      <c r="BC14" s="493"/>
      <c r="BD14" s="493"/>
      <c r="BE14" s="493"/>
      <c r="BF14" s="493"/>
      <c r="BG14" s="493"/>
      <c r="BH14" s="493"/>
      <c r="BI14" s="493"/>
      <c r="BJ14" s="493"/>
      <c r="BK14" s="493"/>
      <c r="BL14" s="493"/>
      <c r="BM14" s="493"/>
      <c r="BN14" s="493"/>
      <c r="BO14" s="493"/>
      <c r="BP14" s="493"/>
      <c r="BQ14" s="493"/>
      <c r="BR14" s="493"/>
      <c r="BS14" s="493"/>
      <c r="BT14" s="493"/>
      <c r="BU14" s="493"/>
      <c r="BV14" s="493"/>
      <c r="BW14" s="493"/>
      <c r="BX14" s="493"/>
      <c r="BY14" s="493"/>
      <c r="BZ14" s="493"/>
      <c r="CA14" s="493"/>
      <c r="CB14" s="493"/>
      <c r="CC14" s="493"/>
      <c r="CD14" s="493"/>
      <c r="CE14" s="493"/>
      <c r="CF14" s="493"/>
      <c r="CG14" s="493"/>
      <c r="CH14" s="493"/>
      <c r="CI14" s="493"/>
      <c r="CJ14" s="493"/>
      <c r="CK14" s="493"/>
      <c r="CL14" s="493"/>
      <c r="CM14" s="493"/>
      <c r="CN14" s="494" t="s">
        <v>265</v>
      </c>
      <c r="CO14" s="490"/>
      <c r="CP14" s="490"/>
      <c r="CQ14" s="490"/>
      <c r="CR14" s="490"/>
      <c r="CS14" s="490"/>
      <c r="CT14" s="490"/>
      <c r="CU14" s="491"/>
      <c r="CV14" s="16" t="s">
        <v>348</v>
      </c>
      <c r="CW14" s="16" t="s">
        <v>62</v>
      </c>
      <c r="CX14" s="16" t="s">
        <v>62</v>
      </c>
      <c r="CY14" s="17"/>
      <c r="CZ14" s="17"/>
      <c r="DA14" s="17"/>
      <c r="DB14" s="19"/>
    </row>
    <row r="15" spans="1:106" s="6" customFormat="1" ht="26.25" customHeight="1">
      <c r="A15" s="490" t="s">
        <v>363</v>
      </c>
      <c r="B15" s="490"/>
      <c r="C15" s="490"/>
      <c r="D15" s="490"/>
      <c r="E15" s="490"/>
      <c r="F15" s="490"/>
      <c r="G15" s="490"/>
      <c r="H15" s="491"/>
      <c r="I15" s="492" t="s">
        <v>364</v>
      </c>
      <c r="J15" s="493"/>
      <c r="K15" s="493"/>
      <c r="L15" s="493"/>
      <c r="M15" s="493"/>
      <c r="N15" s="493"/>
      <c r="O15" s="493"/>
      <c r="P15" s="493"/>
      <c r="Q15" s="493"/>
      <c r="R15" s="493"/>
      <c r="S15" s="493"/>
      <c r="T15" s="493"/>
      <c r="U15" s="493"/>
      <c r="V15" s="493"/>
      <c r="W15" s="493"/>
      <c r="X15" s="493"/>
      <c r="Y15" s="493"/>
      <c r="Z15" s="493"/>
      <c r="AA15" s="493"/>
      <c r="AB15" s="493"/>
      <c r="AC15" s="493"/>
      <c r="AD15" s="493"/>
      <c r="AE15" s="493"/>
      <c r="AF15" s="493"/>
      <c r="AG15" s="493"/>
      <c r="AH15" s="493"/>
      <c r="AI15" s="493"/>
      <c r="AJ15" s="493"/>
      <c r="AK15" s="493"/>
      <c r="AL15" s="493"/>
      <c r="AM15" s="493"/>
      <c r="AN15" s="493"/>
      <c r="AO15" s="493"/>
      <c r="AP15" s="493"/>
      <c r="AQ15" s="493"/>
      <c r="AR15" s="493"/>
      <c r="AS15" s="493"/>
      <c r="AT15" s="493"/>
      <c r="AU15" s="493"/>
      <c r="AV15" s="493"/>
      <c r="AW15" s="493"/>
      <c r="AX15" s="493"/>
      <c r="AY15" s="493"/>
      <c r="AZ15" s="493"/>
      <c r="BA15" s="493"/>
      <c r="BB15" s="493"/>
      <c r="BC15" s="493"/>
      <c r="BD15" s="493"/>
      <c r="BE15" s="493"/>
      <c r="BF15" s="493"/>
      <c r="BG15" s="493"/>
      <c r="BH15" s="493"/>
      <c r="BI15" s="493"/>
      <c r="BJ15" s="493"/>
      <c r="BK15" s="493"/>
      <c r="BL15" s="493"/>
      <c r="BM15" s="493"/>
      <c r="BN15" s="493"/>
      <c r="BO15" s="493"/>
      <c r="BP15" s="493"/>
      <c r="BQ15" s="493"/>
      <c r="BR15" s="493"/>
      <c r="BS15" s="493"/>
      <c r="BT15" s="493"/>
      <c r="BU15" s="493"/>
      <c r="BV15" s="493"/>
      <c r="BW15" s="493"/>
      <c r="BX15" s="493"/>
      <c r="BY15" s="493"/>
      <c r="BZ15" s="493"/>
      <c r="CA15" s="493"/>
      <c r="CB15" s="493"/>
      <c r="CC15" s="493"/>
      <c r="CD15" s="493"/>
      <c r="CE15" s="493"/>
      <c r="CF15" s="493"/>
      <c r="CG15" s="493"/>
      <c r="CH15" s="493"/>
      <c r="CI15" s="493"/>
      <c r="CJ15" s="493"/>
      <c r="CK15" s="493"/>
      <c r="CL15" s="493"/>
      <c r="CM15" s="493"/>
      <c r="CN15" s="503" t="s">
        <v>267</v>
      </c>
      <c r="CO15" s="495"/>
      <c r="CP15" s="495"/>
      <c r="CQ15" s="495"/>
      <c r="CR15" s="495"/>
      <c r="CS15" s="495"/>
      <c r="CT15" s="495"/>
      <c r="CU15" s="496"/>
      <c r="CV15" s="16" t="s">
        <v>348</v>
      </c>
      <c r="CW15" s="16" t="s">
        <v>62</v>
      </c>
      <c r="CX15" s="16" t="s">
        <v>62</v>
      </c>
      <c r="CY15" s="17">
        <f t="shared" ref="CY15:DB15" si="3">CY16</f>
        <v>0</v>
      </c>
      <c r="CZ15" s="17">
        <f t="shared" si="3"/>
        <v>0</v>
      </c>
      <c r="DA15" s="17">
        <f t="shared" si="3"/>
        <v>0</v>
      </c>
      <c r="DB15" s="17">
        <f t="shared" si="3"/>
        <v>0</v>
      </c>
    </row>
    <row r="16" spans="1:106" s="6" customFormat="1" ht="24" customHeight="1">
      <c r="A16" s="490" t="s">
        <v>365</v>
      </c>
      <c r="B16" s="490"/>
      <c r="C16" s="490"/>
      <c r="D16" s="490"/>
      <c r="E16" s="490"/>
      <c r="F16" s="490"/>
      <c r="G16" s="490"/>
      <c r="H16" s="491"/>
      <c r="I16" s="492" t="s">
        <v>366</v>
      </c>
      <c r="J16" s="493"/>
      <c r="K16" s="493"/>
      <c r="L16" s="493"/>
      <c r="M16" s="493"/>
      <c r="N16" s="493"/>
      <c r="O16" s="493"/>
      <c r="P16" s="493"/>
      <c r="Q16" s="493"/>
      <c r="R16" s="493"/>
      <c r="S16" s="493"/>
      <c r="T16" s="493"/>
      <c r="U16" s="493"/>
      <c r="V16" s="493"/>
      <c r="W16" s="493"/>
      <c r="X16" s="493"/>
      <c r="Y16" s="493"/>
      <c r="Z16" s="493"/>
      <c r="AA16" s="493"/>
      <c r="AB16" s="493"/>
      <c r="AC16" s="493"/>
      <c r="AD16" s="493"/>
      <c r="AE16" s="493"/>
      <c r="AF16" s="493"/>
      <c r="AG16" s="493"/>
      <c r="AH16" s="493"/>
      <c r="AI16" s="493"/>
      <c r="AJ16" s="493"/>
      <c r="AK16" s="493"/>
      <c r="AL16" s="493"/>
      <c r="AM16" s="493"/>
      <c r="AN16" s="493"/>
      <c r="AO16" s="493"/>
      <c r="AP16" s="493"/>
      <c r="AQ16" s="493"/>
      <c r="AR16" s="493"/>
      <c r="AS16" s="493"/>
      <c r="AT16" s="493"/>
      <c r="AU16" s="493"/>
      <c r="AV16" s="493"/>
      <c r="AW16" s="493"/>
      <c r="AX16" s="493"/>
      <c r="AY16" s="493"/>
      <c r="AZ16" s="493"/>
      <c r="BA16" s="493"/>
      <c r="BB16" s="493"/>
      <c r="BC16" s="493"/>
      <c r="BD16" s="493"/>
      <c r="BE16" s="493"/>
      <c r="BF16" s="493"/>
      <c r="BG16" s="493"/>
      <c r="BH16" s="493"/>
      <c r="BI16" s="493"/>
      <c r="BJ16" s="493"/>
      <c r="BK16" s="493"/>
      <c r="BL16" s="493"/>
      <c r="BM16" s="493"/>
      <c r="BN16" s="493"/>
      <c r="BO16" s="493"/>
      <c r="BP16" s="493"/>
      <c r="BQ16" s="493"/>
      <c r="BR16" s="493"/>
      <c r="BS16" s="493"/>
      <c r="BT16" s="493"/>
      <c r="BU16" s="493"/>
      <c r="BV16" s="493"/>
      <c r="BW16" s="493"/>
      <c r="BX16" s="493"/>
      <c r="BY16" s="493"/>
      <c r="BZ16" s="493"/>
      <c r="CA16" s="493"/>
      <c r="CB16" s="493"/>
      <c r="CC16" s="493"/>
      <c r="CD16" s="493"/>
      <c r="CE16" s="493"/>
      <c r="CF16" s="493"/>
      <c r="CG16" s="493"/>
      <c r="CH16" s="493"/>
      <c r="CI16" s="493"/>
      <c r="CJ16" s="493"/>
      <c r="CK16" s="493"/>
      <c r="CL16" s="493"/>
      <c r="CM16" s="493"/>
      <c r="CN16" s="494" t="s">
        <v>271</v>
      </c>
      <c r="CO16" s="490"/>
      <c r="CP16" s="490"/>
      <c r="CQ16" s="490"/>
      <c r="CR16" s="490"/>
      <c r="CS16" s="490"/>
      <c r="CT16" s="490"/>
      <c r="CU16" s="491"/>
      <c r="CV16" s="16" t="s">
        <v>348</v>
      </c>
      <c r="CW16" s="16" t="s">
        <v>62</v>
      </c>
      <c r="CX16" s="16" t="s">
        <v>62</v>
      </c>
      <c r="CY16" s="17">
        <f>CY17+CY18</f>
        <v>0</v>
      </c>
      <c r="CZ16" s="17">
        <f t="shared" ref="CZ16:DB16" si="4">CZ17+CZ18</f>
        <v>0</v>
      </c>
      <c r="DA16" s="17">
        <f t="shared" si="4"/>
        <v>0</v>
      </c>
      <c r="DB16" s="17">
        <f t="shared" si="4"/>
        <v>0</v>
      </c>
    </row>
    <row r="17" spans="1:106" s="6" customFormat="1" ht="20.25" customHeight="1">
      <c r="A17" s="490" t="s">
        <v>367</v>
      </c>
      <c r="B17" s="490"/>
      <c r="C17" s="490"/>
      <c r="D17" s="490"/>
      <c r="E17" s="490"/>
      <c r="F17" s="490"/>
      <c r="G17" s="490"/>
      <c r="H17" s="491"/>
      <c r="I17" s="492" t="s">
        <v>368</v>
      </c>
      <c r="J17" s="493"/>
      <c r="K17" s="493"/>
      <c r="L17" s="493"/>
      <c r="M17" s="493"/>
      <c r="N17" s="493"/>
      <c r="O17" s="493"/>
      <c r="P17" s="493"/>
      <c r="Q17" s="493"/>
      <c r="R17" s="493"/>
      <c r="S17" s="493"/>
      <c r="T17" s="493"/>
      <c r="U17" s="493"/>
      <c r="V17" s="493"/>
      <c r="W17" s="493"/>
      <c r="X17" s="493"/>
      <c r="Y17" s="493"/>
      <c r="Z17" s="493"/>
      <c r="AA17" s="493"/>
      <c r="AB17" s="493"/>
      <c r="AC17" s="493"/>
      <c r="AD17" s="493"/>
      <c r="AE17" s="493"/>
      <c r="AF17" s="493"/>
      <c r="AG17" s="493"/>
      <c r="AH17" s="493"/>
      <c r="AI17" s="493"/>
      <c r="AJ17" s="493"/>
      <c r="AK17" s="493"/>
      <c r="AL17" s="493"/>
      <c r="AM17" s="493"/>
      <c r="AN17" s="493"/>
      <c r="AO17" s="493"/>
      <c r="AP17" s="493"/>
      <c r="AQ17" s="493"/>
      <c r="AR17" s="493"/>
      <c r="AS17" s="493"/>
      <c r="AT17" s="493"/>
      <c r="AU17" s="493"/>
      <c r="AV17" s="493"/>
      <c r="AW17" s="493"/>
      <c r="AX17" s="493"/>
      <c r="AY17" s="493"/>
      <c r="AZ17" s="493"/>
      <c r="BA17" s="493"/>
      <c r="BB17" s="493"/>
      <c r="BC17" s="493"/>
      <c r="BD17" s="493"/>
      <c r="BE17" s="493"/>
      <c r="BF17" s="493"/>
      <c r="BG17" s="493"/>
      <c r="BH17" s="493"/>
      <c r="BI17" s="493"/>
      <c r="BJ17" s="493"/>
      <c r="BK17" s="493"/>
      <c r="BL17" s="493"/>
      <c r="BM17" s="493"/>
      <c r="BN17" s="493"/>
      <c r="BO17" s="493"/>
      <c r="BP17" s="493"/>
      <c r="BQ17" s="493"/>
      <c r="BR17" s="493"/>
      <c r="BS17" s="493"/>
      <c r="BT17" s="493"/>
      <c r="BU17" s="493"/>
      <c r="BV17" s="493"/>
      <c r="BW17" s="493"/>
      <c r="BX17" s="493"/>
      <c r="BY17" s="493"/>
      <c r="BZ17" s="493"/>
      <c r="CA17" s="493"/>
      <c r="CB17" s="493"/>
      <c r="CC17" s="493"/>
      <c r="CD17" s="493"/>
      <c r="CE17" s="493"/>
      <c r="CF17" s="493"/>
      <c r="CG17" s="493"/>
      <c r="CH17" s="493"/>
      <c r="CI17" s="493"/>
      <c r="CJ17" s="493"/>
      <c r="CK17" s="493"/>
      <c r="CL17" s="493"/>
      <c r="CM17" s="493"/>
      <c r="CN17" s="494" t="s">
        <v>275</v>
      </c>
      <c r="CO17" s="490"/>
      <c r="CP17" s="490"/>
      <c r="CQ17" s="490"/>
      <c r="CR17" s="490"/>
      <c r="CS17" s="490"/>
      <c r="CT17" s="490"/>
      <c r="CU17" s="491"/>
      <c r="CV17" s="16" t="s">
        <v>348</v>
      </c>
      <c r="CW17" s="16" t="s">
        <v>62</v>
      </c>
      <c r="CX17" s="16" t="s">
        <v>62</v>
      </c>
      <c r="CY17" s="17"/>
      <c r="CZ17" s="17"/>
      <c r="DA17" s="17"/>
      <c r="DB17" s="19"/>
    </row>
    <row r="18" spans="1:106" s="6" customFormat="1" ht="12" customHeight="1">
      <c r="A18" s="490" t="s">
        <v>369</v>
      </c>
      <c r="B18" s="490"/>
      <c r="C18" s="490"/>
      <c r="D18" s="490"/>
      <c r="E18" s="490"/>
      <c r="F18" s="490"/>
      <c r="G18" s="490"/>
      <c r="H18" s="491"/>
      <c r="I18" s="492" t="s">
        <v>370</v>
      </c>
      <c r="J18" s="493"/>
      <c r="K18" s="493"/>
      <c r="L18" s="493"/>
      <c r="M18" s="493"/>
      <c r="N18" s="493"/>
      <c r="O18" s="493"/>
      <c r="P18" s="493"/>
      <c r="Q18" s="493"/>
      <c r="R18" s="493"/>
      <c r="S18" s="493"/>
      <c r="T18" s="493"/>
      <c r="U18" s="493"/>
      <c r="V18" s="493"/>
      <c r="W18" s="493"/>
      <c r="X18" s="493"/>
      <c r="Y18" s="493"/>
      <c r="Z18" s="493"/>
      <c r="AA18" s="493"/>
      <c r="AB18" s="493"/>
      <c r="AC18" s="493"/>
      <c r="AD18" s="493"/>
      <c r="AE18" s="493"/>
      <c r="AF18" s="493"/>
      <c r="AG18" s="493"/>
      <c r="AH18" s="493"/>
      <c r="AI18" s="493"/>
      <c r="AJ18" s="493"/>
      <c r="AK18" s="493"/>
      <c r="AL18" s="493"/>
      <c r="AM18" s="493"/>
      <c r="AN18" s="493"/>
      <c r="AO18" s="493"/>
      <c r="AP18" s="493"/>
      <c r="AQ18" s="493"/>
      <c r="AR18" s="493"/>
      <c r="AS18" s="493"/>
      <c r="AT18" s="493"/>
      <c r="AU18" s="493"/>
      <c r="AV18" s="493"/>
      <c r="AW18" s="493"/>
      <c r="AX18" s="493"/>
      <c r="AY18" s="493"/>
      <c r="AZ18" s="493"/>
      <c r="BA18" s="493"/>
      <c r="BB18" s="493"/>
      <c r="BC18" s="493"/>
      <c r="BD18" s="493"/>
      <c r="BE18" s="493"/>
      <c r="BF18" s="493"/>
      <c r="BG18" s="493"/>
      <c r="BH18" s="493"/>
      <c r="BI18" s="493"/>
      <c r="BJ18" s="493"/>
      <c r="BK18" s="493"/>
      <c r="BL18" s="493"/>
      <c r="BM18" s="493"/>
      <c r="BN18" s="493"/>
      <c r="BO18" s="493"/>
      <c r="BP18" s="493"/>
      <c r="BQ18" s="493"/>
      <c r="BR18" s="493"/>
      <c r="BS18" s="493"/>
      <c r="BT18" s="493"/>
      <c r="BU18" s="493"/>
      <c r="BV18" s="493"/>
      <c r="BW18" s="493"/>
      <c r="BX18" s="493"/>
      <c r="BY18" s="493"/>
      <c r="BZ18" s="493"/>
      <c r="CA18" s="493"/>
      <c r="CB18" s="493"/>
      <c r="CC18" s="493"/>
      <c r="CD18" s="493"/>
      <c r="CE18" s="493"/>
      <c r="CF18" s="493"/>
      <c r="CG18" s="493"/>
      <c r="CH18" s="493"/>
      <c r="CI18" s="493"/>
      <c r="CJ18" s="493"/>
      <c r="CK18" s="493"/>
      <c r="CL18" s="493"/>
      <c r="CM18" s="493"/>
      <c r="CN18" s="494" t="s">
        <v>278</v>
      </c>
      <c r="CO18" s="490"/>
      <c r="CP18" s="490"/>
      <c r="CQ18" s="490"/>
      <c r="CR18" s="490"/>
      <c r="CS18" s="490"/>
      <c r="CT18" s="490"/>
      <c r="CU18" s="491"/>
      <c r="CV18" s="16" t="s">
        <v>348</v>
      </c>
      <c r="CW18" s="16" t="s">
        <v>62</v>
      </c>
      <c r="CX18" s="16" t="s">
        <v>62</v>
      </c>
      <c r="CY18" s="17"/>
      <c r="CZ18" s="17"/>
      <c r="DA18" s="17"/>
      <c r="DB18" s="19"/>
    </row>
    <row r="19" spans="1:106" s="6" customFormat="1" ht="12" customHeight="1">
      <c r="A19" s="490" t="s">
        <v>371</v>
      </c>
      <c r="B19" s="490"/>
      <c r="C19" s="490"/>
      <c r="D19" s="490"/>
      <c r="E19" s="490"/>
      <c r="F19" s="490"/>
      <c r="G19" s="490"/>
      <c r="H19" s="491"/>
      <c r="I19" s="492" t="s">
        <v>372</v>
      </c>
      <c r="J19" s="493"/>
      <c r="K19" s="493"/>
      <c r="L19" s="493"/>
      <c r="M19" s="493"/>
      <c r="N19" s="493"/>
      <c r="O19" s="493"/>
      <c r="P19" s="493"/>
      <c r="Q19" s="493"/>
      <c r="R19" s="493"/>
      <c r="S19" s="493"/>
      <c r="T19" s="493"/>
      <c r="U19" s="493"/>
      <c r="V19" s="493"/>
      <c r="W19" s="493"/>
      <c r="X19" s="493"/>
      <c r="Y19" s="493"/>
      <c r="Z19" s="493"/>
      <c r="AA19" s="493"/>
      <c r="AB19" s="493"/>
      <c r="AC19" s="493"/>
      <c r="AD19" s="493"/>
      <c r="AE19" s="493"/>
      <c r="AF19" s="493"/>
      <c r="AG19" s="493"/>
      <c r="AH19" s="493"/>
      <c r="AI19" s="493"/>
      <c r="AJ19" s="493"/>
      <c r="AK19" s="493"/>
      <c r="AL19" s="493"/>
      <c r="AM19" s="493"/>
      <c r="AN19" s="493"/>
      <c r="AO19" s="493"/>
      <c r="AP19" s="493"/>
      <c r="AQ19" s="493"/>
      <c r="AR19" s="493"/>
      <c r="AS19" s="493"/>
      <c r="AT19" s="493"/>
      <c r="AU19" s="493"/>
      <c r="AV19" s="493"/>
      <c r="AW19" s="493"/>
      <c r="AX19" s="493"/>
      <c r="AY19" s="493"/>
      <c r="AZ19" s="493"/>
      <c r="BA19" s="493"/>
      <c r="BB19" s="493"/>
      <c r="BC19" s="493"/>
      <c r="BD19" s="493"/>
      <c r="BE19" s="493"/>
      <c r="BF19" s="493"/>
      <c r="BG19" s="493"/>
      <c r="BH19" s="493"/>
      <c r="BI19" s="493"/>
      <c r="BJ19" s="493"/>
      <c r="BK19" s="493"/>
      <c r="BL19" s="493"/>
      <c r="BM19" s="493"/>
      <c r="BN19" s="493"/>
      <c r="BO19" s="493"/>
      <c r="BP19" s="493"/>
      <c r="BQ19" s="493"/>
      <c r="BR19" s="493"/>
      <c r="BS19" s="493"/>
      <c r="BT19" s="493"/>
      <c r="BU19" s="493"/>
      <c r="BV19" s="493"/>
      <c r="BW19" s="493"/>
      <c r="BX19" s="493"/>
      <c r="BY19" s="493"/>
      <c r="BZ19" s="493"/>
      <c r="CA19" s="493"/>
      <c r="CB19" s="493"/>
      <c r="CC19" s="493"/>
      <c r="CD19" s="493"/>
      <c r="CE19" s="493"/>
      <c r="CF19" s="493"/>
      <c r="CG19" s="493"/>
      <c r="CH19" s="493"/>
      <c r="CI19" s="493"/>
      <c r="CJ19" s="493"/>
      <c r="CK19" s="493"/>
      <c r="CL19" s="493"/>
      <c r="CM19" s="493"/>
      <c r="CN19" s="494" t="s">
        <v>281</v>
      </c>
      <c r="CO19" s="490"/>
      <c r="CP19" s="490"/>
      <c r="CQ19" s="490"/>
      <c r="CR19" s="490"/>
      <c r="CS19" s="490"/>
      <c r="CT19" s="490"/>
      <c r="CU19" s="491"/>
      <c r="CV19" s="16" t="s">
        <v>348</v>
      </c>
      <c r="CW19" s="16" t="s">
        <v>62</v>
      </c>
      <c r="CX19" s="16" t="s">
        <v>62</v>
      </c>
      <c r="CY19" s="17">
        <f>CY20+CY22</f>
        <v>0</v>
      </c>
      <c r="CZ19" s="17">
        <f t="shared" ref="CZ19:DB19" si="5">CZ20+CZ22</f>
        <v>0</v>
      </c>
      <c r="DA19" s="17">
        <f t="shared" si="5"/>
        <v>0</v>
      </c>
      <c r="DB19" s="17">
        <f t="shared" si="5"/>
        <v>0</v>
      </c>
    </row>
    <row r="20" spans="1:106" s="6" customFormat="1" ht="12" customHeight="1">
      <c r="A20" s="490" t="s">
        <v>373</v>
      </c>
      <c r="B20" s="490"/>
      <c r="C20" s="490"/>
      <c r="D20" s="490"/>
      <c r="E20" s="490"/>
      <c r="F20" s="490"/>
      <c r="G20" s="490"/>
      <c r="H20" s="491"/>
      <c r="I20" s="492" t="s">
        <v>368</v>
      </c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3"/>
      <c r="V20" s="493"/>
      <c r="W20" s="493"/>
      <c r="X20" s="493"/>
      <c r="Y20" s="493"/>
      <c r="Z20" s="493"/>
      <c r="AA20" s="493"/>
      <c r="AB20" s="493"/>
      <c r="AC20" s="493"/>
      <c r="AD20" s="493"/>
      <c r="AE20" s="493"/>
      <c r="AF20" s="493"/>
      <c r="AG20" s="493"/>
      <c r="AH20" s="493"/>
      <c r="AI20" s="493"/>
      <c r="AJ20" s="493"/>
      <c r="AK20" s="493"/>
      <c r="AL20" s="493"/>
      <c r="AM20" s="493"/>
      <c r="AN20" s="493"/>
      <c r="AO20" s="493"/>
      <c r="AP20" s="493"/>
      <c r="AQ20" s="493"/>
      <c r="AR20" s="493"/>
      <c r="AS20" s="493"/>
      <c r="AT20" s="493"/>
      <c r="AU20" s="493"/>
      <c r="AV20" s="493"/>
      <c r="AW20" s="493"/>
      <c r="AX20" s="493"/>
      <c r="AY20" s="493"/>
      <c r="AZ20" s="493"/>
      <c r="BA20" s="493"/>
      <c r="BB20" s="493"/>
      <c r="BC20" s="493"/>
      <c r="BD20" s="493"/>
      <c r="BE20" s="493"/>
      <c r="BF20" s="493"/>
      <c r="BG20" s="493"/>
      <c r="BH20" s="493"/>
      <c r="BI20" s="493"/>
      <c r="BJ20" s="493"/>
      <c r="BK20" s="493"/>
      <c r="BL20" s="493"/>
      <c r="BM20" s="493"/>
      <c r="BN20" s="493"/>
      <c r="BO20" s="493"/>
      <c r="BP20" s="493"/>
      <c r="BQ20" s="493"/>
      <c r="BR20" s="493"/>
      <c r="BS20" s="493"/>
      <c r="BT20" s="493"/>
      <c r="BU20" s="493"/>
      <c r="BV20" s="493"/>
      <c r="BW20" s="493"/>
      <c r="BX20" s="493"/>
      <c r="BY20" s="493"/>
      <c r="BZ20" s="493"/>
      <c r="CA20" s="493"/>
      <c r="CB20" s="493"/>
      <c r="CC20" s="493"/>
      <c r="CD20" s="493"/>
      <c r="CE20" s="493"/>
      <c r="CF20" s="493"/>
      <c r="CG20" s="493"/>
      <c r="CH20" s="493"/>
      <c r="CI20" s="493"/>
      <c r="CJ20" s="493"/>
      <c r="CK20" s="493"/>
      <c r="CL20" s="493"/>
      <c r="CM20" s="493"/>
      <c r="CN20" s="494" t="s">
        <v>284</v>
      </c>
      <c r="CO20" s="490"/>
      <c r="CP20" s="490"/>
      <c r="CQ20" s="490"/>
      <c r="CR20" s="490"/>
      <c r="CS20" s="490"/>
      <c r="CT20" s="490"/>
      <c r="CU20" s="491"/>
      <c r="CV20" s="16" t="s">
        <v>348</v>
      </c>
      <c r="CW20" s="16" t="s">
        <v>62</v>
      </c>
      <c r="CX20" s="16" t="s">
        <v>62</v>
      </c>
      <c r="CY20" s="17">
        <f>CY21</f>
        <v>0</v>
      </c>
      <c r="CZ20" s="17">
        <f t="shared" ref="CZ20:DB20" si="6">CZ21</f>
        <v>0</v>
      </c>
      <c r="DA20" s="17">
        <f t="shared" si="6"/>
        <v>0</v>
      </c>
      <c r="DB20" s="17">
        <f t="shared" si="6"/>
        <v>0</v>
      </c>
    </row>
    <row r="21" spans="1:106" s="6" customFormat="1" ht="12" customHeight="1">
      <c r="A21" s="490" t="s">
        <v>374</v>
      </c>
      <c r="B21" s="490"/>
      <c r="C21" s="490"/>
      <c r="D21" s="490"/>
      <c r="E21" s="490"/>
      <c r="F21" s="490"/>
      <c r="G21" s="490"/>
      <c r="H21" s="491"/>
      <c r="I21" s="492" t="s">
        <v>375</v>
      </c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  <c r="AH21" s="493"/>
      <c r="AI21" s="493"/>
      <c r="AJ21" s="493"/>
      <c r="AK21" s="493"/>
      <c r="AL21" s="493"/>
      <c r="AM21" s="493"/>
      <c r="AN21" s="493"/>
      <c r="AO21" s="493"/>
      <c r="AP21" s="493"/>
      <c r="AQ21" s="493"/>
      <c r="AR21" s="493"/>
      <c r="AS21" s="493"/>
      <c r="AT21" s="493"/>
      <c r="AU21" s="493"/>
      <c r="AV21" s="493"/>
      <c r="AW21" s="493"/>
      <c r="AX21" s="493"/>
      <c r="AY21" s="493"/>
      <c r="AZ21" s="493"/>
      <c r="BA21" s="493"/>
      <c r="BB21" s="493"/>
      <c r="BC21" s="493"/>
      <c r="BD21" s="493"/>
      <c r="BE21" s="493"/>
      <c r="BF21" s="493"/>
      <c r="BG21" s="493"/>
      <c r="BH21" s="493"/>
      <c r="BI21" s="493"/>
      <c r="BJ21" s="493"/>
      <c r="BK21" s="493"/>
      <c r="BL21" s="493"/>
      <c r="BM21" s="493"/>
      <c r="BN21" s="493"/>
      <c r="BO21" s="493"/>
      <c r="BP21" s="493"/>
      <c r="BQ21" s="493"/>
      <c r="BR21" s="493"/>
      <c r="BS21" s="493"/>
      <c r="BT21" s="493"/>
      <c r="BU21" s="493"/>
      <c r="BV21" s="493"/>
      <c r="BW21" s="493"/>
      <c r="BX21" s="493"/>
      <c r="BY21" s="493"/>
      <c r="BZ21" s="493"/>
      <c r="CA21" s="493"/>
      <c r="CB21" s="493"/>
      <c r="CC21" s="493"/>
      <c r="CD21" s="493"/>
      <c r="CE21" s="493"/>
      <c r="CF21" s="493"/>
      <c r="CG21" s="493"/>
      <c r="CH21" s="493"/>
      <c r="CI21" s="493"/>
      <c r="CJ21" s="493"/>
      <c r="CK21" s="493"/>
      <c r="CL21" s="493"/>
      <c r="CM21" s="493"/>
      <c r="CN21" s="494" t="s">
        <v>285</v>
      </c>
      <c r="CO21" s="490"/>
      <c r="CP21" s="490"/>
      <c r="CQ21" s="490"/>
      <c r="CR21" s="490"/>
      <c r="CS21" s="490"/>
      <c r="CT21" s="490"/>
      <c r="CU21" s="491"/>
      <c r="CV21" s="16" t="s">
        <v>348</v>
      </c>
      <c r="CW21" s="16"/>
      <c r="CX21" s="16" t="s">
        <v>62</v>
      </c>
      <c r="CY21" s="17"/>
      <c r="CZ21" s="17"/>
      <c r="DA21" s="17"/>
      <c r="DB21" s="19"/>
    </row>
    <row r="22" spans="1:106" s="6" customFormat="1" ht="12" customHeight="1">
      <c r="A22" s="490" t="s">
        <v>376</v>
      </c>
      <c r="B22" s="490"/>
      <c r="C22" s="490"/>
      <c r="D22" s="490"/>
      <c r="E22" s="490"/>
      <c r="F22" s="490"/>
      <c r="G22" s="490"/>
      <c r="H22" s="491"/>
      <c r="I22" s="492" t="s">
        <v>370</v>
      </c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  <c r="AI22" s="493"/>
      <c r="AJ22" s="493"/>
      <c r="AK22" s="493"/>
      <c r="AL22" s="493"/>
      <c r="AM22" s="493"/>
      <c r="AN22" s="493"/>
      <c r="AO22" s="493"/>
      <c r="AP22" s="493"/>
      <c r="AQ22" s="493"/>
      <c r="AR22" s="493"/>
      <c r="AS22" s="493"/>
      <c r="AT22" s="493"/>
      <c r="AU22" s="493"/>
      <c r="AV22" s="493"/>
      <c r="AW22" s="493"/>
      <c r="AX22" s="493"/>
      <c r="AY22" s="493"/>
      <c r="AZ22" s="493"/>
      <c r="BA22" s="493"/>
      <c r="BB22" s="493"/>
      <c r="BC22" s="493"/>
      <c r="BD22" s="493"/>
      <c r="BE22" s="493"/>
      <c r="BF22" s="493"/>
      <c r="BG22" s="493"/>
      <c r="BH22" s="493"/>
      <c r="BI22" s="493"/>
      <c r="BJ22" s="493"/>
      <c r="BK22" s="493"/>
      <c r="BL22" s="493"/>
      <c r="BM22" s="493"/>
      <c r="BN22" s="493"/>
      <c r="BO22" s="493"/>
      <c r="BP22" s="493"/>
      <c r="BQ22" s="493"/>
      <c r="BR22" s="493"/>
      <c r="BS22" s="493"/>
      <c r="BT22" s="493"/>
      <c r="BU22" s="493"/>
      <c r="BV22" s="493"/>
      <c r="BW22" s="493"/>
      <c r="BX22" s="493"/>
      <c r="BY22" s="493"/>
      <c r="BZ22" s="493"/>
      <c r="CA22" s="493"/>
      <c r="CB22" s="493"/>
      <c r="CC22" s="493"/>
      <c r="CD22" s="493"/>
      <c r="CE22" s="493"/>
      <c r="CF22" s="493"/>
      <c r="CG22" s="493"/>
      <c r="CH22" s="493"/>
      <c r="CI22" s="493"/>
      <c r="CJ22" s="493"/>
      <c r="CK22" s="493"/>
      <c r="CL22" s="493"/>
      <c r="CM22" s="493"/>
      <c r="CN22" s="494" t="s">
        <v>287</v>
      </c>
      <c r="CO22" s="490"/>
      <c r="CP22" s="490"/>
      <c r="CQ22" s="490"/>
      <c r="CR22" s="490"/>
      <c r="CS22" s="490"/>
      <c r="CT22" s="490"/>
      <c r="CU22" s="491"/>
      <c r="CV22" s="16" t="s">
        <v>348</v>
      </c>
      <c r="CW22" s="16" t="s">
        <v>62</v>
      </c>
      <c r="CX22" s="16" t="s">
        <v>62</v>
      </c>
      <c r="CY22" s="17"/>
      <c r="CZ22" s="17"/>
      <c r="DA22" s="17"/>
      <c r="DB22" s="19"/>
    </row>
    <row r="23" spans="1:106" s="6" customFormat="1" ht="12" customHeight="1">
      <c r="A23" s="490" t="s">
        <v>377</v>
      </c>
      <c r="B23" s="490"/>
      <c r="C23" s="490"/>
      <c r="D23" s="490"/>
      <c r="E23" s="490"/>
      <c r="F23" s="490"/>
      <c r="G23" s="490"/>
      <c r="H23" s="491"/>
      <c r="I23" s="492" t="s">
        <v>378</v>
      </c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  <c r="AH23" s="493"/>
      <c r="AI23" s="493"/>
      <c r="AJ23" s="493"/>
      <c r="AK23" s="493"/>
      <c r="AL23" s="493"/>
      <c r="AM23" s="493"/>
      <c r="AN23" s="493"/>
      <c r="AO23" s="493"/>
      <c r="AP23" s="493"/>
      <c r="AQ23" s="493"/>
      <c r="AR23" s="493"/>
      <c r="AS23" s="493"/>
      <c r="AT23" s="493"/>
      <c r="AU23" s="493"/>
      <c r="AV23" s="493"/>
      <c r="AW23" s="493"/>
      <c r="AX23" s="493"/>
      <c r="AY23" s="493"/>
      <c r="AZ23" s="493"/>
      <c r="BA23" s="493"/>
      <c r="BB23" s="493"/>
      <c r="BC23" s="493"/>
      <c r="BD23" s="493"/>
      <c r="BE23" s="493"/>
      <c r="BF23" s="493"/>
      <c r="BG23" s="493"/>
      <c r="BH23" s="493"/>
      <c r="BI23" s="493"/>
      <c r="BJ23" s="493"/>
      <c r="BK23" s="493"/>
      <c r="BL23" s="493"/>
      <c r="BM23" s="493"/>
      <c r="BN23" s="493"/>
      <c r="BO23" s="493"/>
      <c r="BP23" s="493"/>
      <c r="BQ23" s="493"/>
      <c r="BR23" s="493"/>
      <c r="BS23" s="493"/>
      <c r="BT23" s="493"/>
      <c r="BU23" s="493"/>
      <c r="BV23" s="493"/>
      <c r="BW23" s="493"/>
      <c r="BX23" s="493"/>
      <c r="BY23" s="493"/>
      <c r="BZ23" s="493"/>
      <c r="CA23" s="493"/>
      <c r="CB23" s="493"/>
      <c r="CC23" s="493"/>
      <c r="CD23" s="493"/>
      <c r="CE23" s="493"/>
      <c r="CF23" s="493"/>
      <c r="CG23" s="493"/>
      <c r="CH23" s="493"/>
      <c r="CI23" s="493"/>
      <c r="CJ23" s="493"/>
      <c r="CK23" s="493"/>
      <c r="CL23" s="493"/>
      <c r="CM23" s="493"/>
      <c r="CN23" s="494" t="s">
        <v>290</v>
      </c>
      <c r="CO23" s="490"/>
      <c r="CP23" s="490"/>
      <c r="CQ23" s="490"/>
      <c r="CR23" s="490"/>
      <c r="CS23" s="490"/>
      <c r="CT23" s="490"/>
      <c r="CU23" s="491"/>
      <c r="CV23" s="16" t="s">
        <v>348</v>
      </c>
      <c r="CW23" s="16" t="s">
        <v>62</v>
      </c>
      <c r="CX23" s="16" t="s">
        <v>62</v>
      </c>
      <c r="CY23" s="17">
        <f>CY24+CY25</f>
        <v>0</v>
      </c>
      <c r="CZ23" s="17">
        <f t="shared" ref="CZ23:DB23" si="7">CZ24+CZ25</f>
        <v>0</v>
      </c>
      <c r="DA23" s="17">
        <f t="shared" si="7"/>
        <v>0</v>
      </c>
      <c r="DB23" s="17">
        <f t="shared" si="7"/>
        <v>0</v>
      </c>
    </row>
    <row r="24" spans="1:106" s="6" customFormat="1" ht="12" customHeight="1">
      <c r="A24" s="490" t="s">
        <v>379</v>
      </c>
      <c r="B24" s="490"/>
      <c r="C24" s="490"/>
      <c r="D24" s="490"/>
      <c r="E24" s="490"/>
      <c r="F24" s="490"/>
      <c r="G24" s="490"/>
      <c r="H24" s="491"/>
      <c r="I24" s="492" t="s">
        <v>358</v>
      </c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3"/>
      <c r="AW24" s="493"/>
      <c r="AX24" s="493"/>
      <c r="AY24" s="493"/>
      <c r="AZ24" s="493"/>
      <c r="BA24" s="493"/>
      <c r="BB24" s="493"/>
      <c r="BC24" s="493"/>
      <c r="BD24" s="493"/>
      <c r="BE24" s="493"/>
      <c r="BF24" s="493"/>
      <c r="BG24" s="493"/>
      <c r="BH24" s="493"/>
      <c r="BI24" s="493"/>
      <c r="BJ24" s="493"/>
      <c r="BK24" s="493"/>
      <c r="BL24" s="493"/>
      <c r="BM24" s="493"/>
      <c r="BN24" s="493"/>
      <c r="BO24" s="493"/>
      <c r="BP24" s="493"/>
      <c r="BQ24" s="493"/>
      <c r="BR24" s="493"/>
      <c r="BS24" s="493"/>
      <c r="BT24" s="493"/>
      <c r="BU24" s="493"/>
      <c r="BV24" s="493"/>
      <c r="BW24" s="493"/>
      <c r="BX24" s="493"/>
      <c r="BY24" s="493"/>
      <c r="BZ24" s="493"/>
      <c r="CA24" s="493"/>
      <c r="CB24" s="493"/>
      <c r="CC24" s="493"/>
      <c r="CD24" s="493"/>
      <c r="CE24" s="493"/>
      <c r="CF24" s="493"/>
      <c r="CG24" s="493"/>
      <c r="CH24" s="493"/>
      <c r="CI24" s="493"/>
      <c r="CJ24" s="493"/>
      <c r="CK24" s="493"/>
      <c r="CL24" s="493"/>
      <c r="CM24" s="493"/>
      <c r="CN24" s="494" t="s">
        <v>291</v>
      </c>
      <c r="CO24" s="490"/>
      <c r="CP24" s="490"/>
      <c r="CQ24" s="490"/>
      <c r="CR24" s="490"/>
      <c r="CS24" s="490"/>
      <c r="CT24" s="490"/>
      <c r="CU24" s="491"/>
      <c r="CV24" s="16" t="s">
        <v>348</v>
      </c>
      <c r="CW24" s="16"/>
      <c r="CX24" s="16" t="s">
        <v>62</v>
      </c>
      <c r="CY24" s="17"/>
      <c r="CZ24" s="17"/>
      <c r="DA24" s="17"/>
      <c r="DB24" s="19"/>
    </row>
    <row r="25" spans="1:106" s="6" customFormat="1" ht="12" customHeight="1">
      <c r="A25" s="490" t="s">
        <v>380</v>
      </c>
      <c r="B25" s="490"/>
      <c r="C25" s="490"/>
      <c r="D25" s="490"/>
      <c r="E25" s="490"/>
      <c r="F25" s="490"/>
      <c r="G25" s="490"/>
      <c r="H25" s="491"/>
      <c r="I25" s="492" t="s">
        <v>360</v>
      </c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  <c r="AY25" s="493"/>
      <c r="AZ25" s="493"/>
      <c r="BA25" s="493"/>
      <c r="BB25" s="493"/>
      <c r="BC25" s="493"/>
      <c r="BD25" s="493"/>
      <c r="BE25" s="493"/>
      <c r="BF25" s="493"/>
      <c r="BG25" s="493"/>
      <c r="BH25" s="493"/>
      <c r="BI25" s="493"/>
      <c r="BJ25" s="493"/>
      <c r="BK25" s="493"/>
      <c r="BL25" s="493"/>
      <c r="BM25" s="493"/>
      <c r="BN25" s="493"/>
      <c r="BO25" s="493"/>
      <c r="BP25" s="493"/>
      <c r="BQ25" s="493"/>
      <c r="BR25" s="493"/>
      <c r="BS25" s="493"/>
      <c r="BT25" s="493"/>
      <c r="BU25" s="493"/>
      <c r="BV25" s="493"/>
      <c r="BW25" s="493"/>
      <c r="BX25" s="493"/>
      <c r="BY25" s="493"/>
      <c r="BZ25" s="493"/>
      <c r="CA25" s="493"/>
      <c r="CB25" s="493"/>
      <c r="CC25" s="493"/>
      <c r="CD25" s="493"/>
      <c r="CE25" s="493"/>
      <c r="CF25" s="493"/>
      <c r="CG25" s="493"/>
      <c r="CH25" s="493"/>
      <c r="CI25" s="493"/>
      <c r="CJ25" s="493"/>
      <c r="CK25" s="493"/>
      <c r="CL25" s="493"/>
      <c r="CM25" s="493"/>
      <c r="CN25" s="494" t="s">
        <v>292</v>
      </c>
      <c r="CO25" s="490"/>
      <c r="CP25" s="490"/>
      <c r="CQ25" s="490"/>
      <c r="CR25" s="490"/>
      <c r="CS25" s="490"/>
      <c r="CT25" s="490"/>
      <c r="CU25" s="491"/>
      <c r="CV25" s="16" t="s">
        <v>348</v>
      </c>
      <c r="CW25" s="16"/>
      <c r="CX25" s="16" t="s">
        <v>62</v>
      </c>
      <c r="CY25" s="17"/>
      <c r="CZ25" s="17"/>
      <c r="DA25" s="17"/>
      <c r="DB25" s="19"/>
    </row>
    <row r="26" spans="1:106" s="6" customFormat="1" ht="12" customHeight="1">
      <c r="A26" s="490" t="s">
        <v>381</v>
      </c>
      <c r="B26" s="490"/>
      <c r="C26" s="490"/>
      <c r="D26" s="490"/>
      <c r="E26" s="490"/>
      <c r="F26" s="490"/>
      <c r="G26" s="490"/>
      <c r="H26" s="491"/>
      <c r="I26" s="492" t="s">
        <v>382</v>
      </c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3"/>
      <c r="BG26" s="493"/>
      <c r="BH26" s="493"/>
      <c r="BI26" s="493"/>
      <c r="BJ26" s="493"/>
      <c r="BK26" s="493"/>
      <c r="BL26" s="493"/>
      <c r="BM26" s="493"/>
      <c r="BN26" s="493"/>
      <c r="BO26" s="493"/>
      <c r="BP26" s="493"/>
      <c r="BQ26" s="493"/>
      <c r="BR26" s="493"/>
      <c r="BS26" s="493"/>
      <c r="BT26" s="493"/>
      <c r="BU26" s="493"/>
      <c r="BV26" s="493"/>
      <c r="BW26" s="493"/>
      <c r="BX26" s="493"/>
      <c r="BY26" s="493"/>
      <c r="BZ26" s="493"/>
      <c r="CA26" s="493"/>
      <c r="CB26" s="493"/>
      <c r="CC26" s="493"/>
      <c r="CD26" s="493"/>
      <c r="CE26" s="493"/>
      <c r="CF26" s="493"/>
      <c r="CG26" s="493"/>
      <c r="CH26" s="493"/>
      <c r="CI26" s="493"/>
      <c r="CJ26" s="493"/>
      <c r="CK26" s="493"/>
      <c r="CL26" s="493"/>
      <c r="CM26" s="493"/>
      <c r="CN26" s="494" t="s">
        <v>302</v>
      </c>
      <c r="CO26" s="490"/>
      <c r="CP26" s="490"/>
      <c r="CQ26" s="490"/>
      <c r="CR26" s="490"/>
      <c r="CS26" s="490"/>
      <c r="CT26" s="490"/>
      <c r="CU26" s="491"/>
      <c r="CV26" s="16" t="s">
        <v>348</v>
      </c>
      <c r="CW26" s="16" t="s">
        <v>62</v>
      </c>
      <c r="CX26" s="16" t="s">
        <v>62</v>
      </c>
      <c r="CY26" s="17">
        <f>CY27+CY30</f>
        <v>0</v>
      </c>
      <c r="CZ26" s="17">
        <f t="shared" ref="CZ26:DB26" si="8">CZ27+CZ30</f>
        <v>0</v>
      </c>
      <c r="DA26" s="17">
        <f t="shared" si="8"/>
        <v>0</v>
      </c>
      <c r="DB26" s="17">
        <f t="shared" si="8"/>
        <v>0</v>
      </c>
    </row>
    <row r="27" spans="1:106" s="6" customFormat="1" ht="12" customHeight="1">
      <c r="A27" s="490" t="s">
        <v>383</v>
      </c>
      <c r="B27" s="490"/>
      <c r="C27" s="490"/>
      <c r="D27" s="490"/>
      <c r="E27" s="490"/>
      <c r="F27" s="490"/>
      <c r="G27" s="490"/>
      <c r="H27" s="491"/>
      <c r="I27" s="492" t="s">
        <v>368</v>
      </c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  <c r="AY27" s="493"/>
      <c r="AZ27" s="493"/>
      <c r="BA27" s="493"/>
      <c r="BB27" s="493"/>
      <c r="BC27" s="493"/>
      <c r="BD27" s="493"/>
      <c r="BE27" s="493"/>
      <c r="BF27" s="493"/>
      <c r="BG27" s="493"/>
      <c r="BH27" s="493"/>
      <c r="BI27" s="493"/>
      <c r="BJ27" s="493"/>
      <c r="BK27" s="493"/>
      <c r="BL27" s="493"/>
      <c r="BM27" s="493"/>
      <c r="BN27" s="493"/>
      <c r="BO27" s="493"/>
      <c r="BP27" s="493"/>
      <c r="BQ27" s="493"/>
      <c r="BR27" s="493"/>
      <c r="BS27" s="493"/>
      <c r="BT27" s="493"/>
      <c r="BU27" s="493"/>
      <c r="BV27" s="493"/>
      <c r="BW27" s="493"/>
      <c r="BX27" s="493"/>
      <c r="BY27" s="493"/>
      <c r="BZ27" s="493"/>
      <c r="CA27" s="493"/>
      <c r="CB27" s="493"/>
      <c r="CC27" s="493"/>
      <c r="CD27" s="493"/>
      <c r="CE27" s="493"/>
      <c r="CF27" s="493"/>
      <c r="CG27" s="493"/>
      <c r="CH27" s="493"/>
      <c r="CI27" s="493"/>
      <c r="CJ27" s="493"/>
      <c r="CK27" s="493"/>
      <c r="CL27" s="493"/>
      <c r="CM27" s="493"/>
      <c r="CN27" s="494" t="s">
        <v>304</v>
      </c>
      <c r="CO27" s="490"/>
      <c r="CP27" s="490"/>
      <c r="CQ27" s="490"/>
      <c r="CR27" s="490"/>
      <c r="CS27" s="490"/>
      <c r="CT27" s="490"/>
      <c r="CU27" s="491"/>
      <c r="CV27" s="16" t="s">
        <v>348</v>
      </c>
      <c r="CW27" s="16" t="s">
        <v>62</v>
      </c>
      <c r="CX27" s="16" t="s">
        <v>62</v>
      </c>
      <c r="CY27" s="17">
        <f>CY28+CY29</f>
        <v>0</v>
      </c>
      <c r="CZ27" s="17">
        <f t="shared" ref="CZ27:DB27" si="9">CZ28+CZ29</f>
        <v>0</v>
      </c>
      <c r="DA27" s="17">
        <f t="shared" si="9"/>
        <v>0</v>
      </c>
      <c r="DB27" s="17">
        <f t="shared" si="9"/>
        <v>0</v>
      </c>
    </row>
    <row r="28" spans="1:106" s="6" customFormat="1" ht="12" customHeight="1">
      <c r="A28" s="490" t="s">
        <v>384</v>
      </c>
      <c r="B28" s="490"/>
      <c r="C28" s="490"/>
      <c r="D28" s="490"/>
      <c r="E28" s="490"/>
      <c r="F28" s="490"/>
      <c r="G28" s="490"/>
      <c r="H28" s="491"/>
      <c r="I28" s="492" t="s">
        <v>375</v>
      </c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3"/>
      <c r="BG28" s="493"/>
      <c r="BH28" s="493"/>
      <c r="BI28" s="493"/>
      <c r="BJ28" s="493"/>
      <c r="BK28" s="493"/>
      <c r="BL28" s="493"/>
      <c r="BM28" s="493"/>
      <c r="BN28" s="493"/>
      <c r="BO28" s="493"/>
      <c r="BP28" s="493"/>
      <c r="BQ28" s="493"/>
      <c r="BR28" s="493"/>
      <c r="BS28" s="493"/>
      <c r="BT28" s="493"/>
      <c r="BU28" s="493"/>
      <c r="BV28" s="493"/>
      <c r="BW28" s="493"/>
      <c r="BX28" s="493"/>
      <c r="BY28" s="493"/>
      <c r="BZ28" s="493"/>
      <c r="CA28" s="493"/>
      <c r="CB28" s="493"/>
      <c r="CC28" s="493"/>
      <c r="CD28" s="493"/>
      <c r="CE28" s="493"/>
      <c r="CF28" s="493"/>
      <c r="CG28" s="493"/>
      <c r="CH28" s="493"/>
      <c r="CI28" s="493"/>
      <c r="CJ28" s="493"/>
      <c r="CK28" s="493"/>
      <c r="CL28" s="493"/>
      <c r="CM28" s="493"/>
      <c r="CN28" s="494" t="s">
        <v>305</v>
      </c>
      <c r="CO28" s="490"/>
      <c r="CP28" s="490"/>
      <c r="CQ28" s="490"/>
      <c r="CR28" s="490"/>
      <c r="CS28" s="490"/>
      <c r="CT28" s="490"/>
      <c r="CU28" s="491"/>
      <c r="CV28" s="16" t="s">
        <v>348</v>
      </c>
      <c r="CW28" s="16"/>
      <c r="CX28" s="16" t="s">
        <v>62</v>
      </c>
      <c r="CY28" s="17"/>
      <c r="CZ28" s="17"/>
      <c r="DA28" s="17"/>
      <c r="DB28" s="19"/>
    </row>
    <row r="29" spans="1:106" s="6" customFormat="1" ht="12" customHeight="1">
      <c r="A29" s="490" t="s">
        <v>385</v>
      </c>
      <c r="B29" s="490"/>
      <c r="C29" s="490"/>
      <c r="D29" s="490"/>
      <c r="E29" s="490"/>
      <c r="F29" s="490"/>
      <c r="G29" s="490"/>
      <c r="H29" s="491"/>
      <c r="I29" s="492" t="s">
        <v>386</v>
      </c>
      <c r="J29" s="493"/>
      <c r="K29" s="493"/>
      <c r="L29" s="493"/>
      <c r="M29" s="493"/>
      <c r="N29" s="493"/>
      <c r="O29" s="493"/>
      <c r="P29" s="493"/>
      <c r="Q29" s="493"/>
      <c r="R29" s="493"/>
      <c r="S29" s="493"/>
      <c r="T29" s="493"/>
      <c r="U29" s="493"/>
      <c r="V29" s="493"/>
      <c r="W29" s="493"/>
      <c r="X29" s="493"/>
      <c r="Y29" s="493"/>
      <c r="Z29" s="493"/>
      <c r="AA29" s="493"/>
      <c r="AB29" s="493"/>
      <c r="AC29" s="493"/>
      <c r="AD29" s="493"/>
      <c r="AE29" s="493"/>
      <c r="AF29" s="493"/>
      <c r="AG29" s="493"/>
      <c r="AH29" s="493"/>
      <c r="AI29" s="493"/>
      <c r="AJ29" s="493"/>
      <c r="AK29" s="493"/>
      <c r="AL29" s="493"/>
      <c r="AM29" s="493"/>
      <c r="AN29" s="493"/>
      <c r="AO29" s="493"/>
      <c r="AP29" s="493"/>
      <c r="AQ29" s="493"/>
      <c r="AR29" s="493"/>
      <c r="AS29" s="493"/>
      <c r="AT29" s="493"/>
      <c r="AU29" s="493"/>
      <c r="AV29" s="493"/>
      <c r="AW29" s="493"/>
      <c r="AX29" s="493"/>
      <c r="AY29" s="493"/>
      <c r="AZ29" s="493"/>
      <c r="BA29" s="493"/>
      <c r="BB29" s="493"/>
      <c r="BC29" s="493"/>
      <c r="BD29" s="493"/>
      <c r="BE29" s="493"/>
      <c r="BF29" s="493"/>
      <c r="BG29" s="493"/>
      <c r="BH29" s="493"/>
      <c r="BI29" s="493"/>
      <c r="BJ29" s="493"/>
      <c r="BK29" s="493"/>
      <c r="BL29" s="493"/>
      <c r="BM29" s="493"/>
      <c r="BN29" s="493"/>
      <c r="BO29" s="493"/>
      <c r="BP29" s="493"/>
      <c r="BQ29" s="493"/>
      <c r="BR29" s="493"/>
      <c r="BS29" s="493"/>
      <c r="BT29" s="493"/>
      <c r="BU29" s="493"/>
      <c r="BV29" s="493"/>
      <c r="BW29" s="493"/>
      <c r="BX29" s="493"/>
      <c r="BY29" s="493"/>
      <c r="BZ29" s="493"/>
      <c r="CA29" s="493"/>
      <c r="CB29" s="493"/>
      <c r="CC29" s="493"/>
      <c r="CD29" s="493"/>
      <c r="CE29" s="493"/>
      <c r="CF29" s="493"/>
      <c r="CG29" s="493"/>
      <c r="CH29" s="493"/>
      <c r="CI29" s="493"/>
      <c r="CJ29" s="493"/>
      <c r="CK29" s="493"/>
      <c r="CL29" s="493"/>
      <c r="CM29" s="493"/>
      <c r="CN29" s="494" t="s">
        <v>306</v>
      </c>
      <c r="CO29" s="490"/>
      <c r="CP29" s="490"/>
      <c r="CQ29" s="490"/>
      <c r="CR29" s="490"/>
      <c r="CS29" s="490"/>
      <c r="CT29" s="490"/>
      <c r="CU29" s="491"/>
      <c r="CV29" s="16" t="s">
        <v>348</v>
      </c>
      <c r="CW29" s="16"/>
      <c r="CX29" s="16" t="s">
        <v>62</v>
      </c>
      <c r="CY29" s="17"/>
      <c r="CZ29" s="17"/>
      <c r="DA29" s="17"/>
      <c r="DB29" s="19"/>
    </row>
    <row r="30" spans="1:106" s="6" customFormat="1" ht="15" customHeight="1">
      <c r="A30" s="490" t="s">
        <v>387</v>
      </c>
      <c r="B30" s="490"/>
      <c r="C30" s="490"/>
      <c r="D30" s="490"/>
      <c r="E30" s="490"/>
      <c r="F30" s="490"/>
      <c r="G30" s="490"/>
      <c r="H30" s="491"/>
      <c r="I30" s="492" t="s">
        <v>370</v>
      </c>
      <c r="J30" s="493"/>
      <c r="K30" s="493"/>
      <c r="L30" s="493"/>
      <c r="M30" s="493"/>
      <c r="N30" s="493"/>
      <c r="O30" s="493"/>
      <c r="P30" s="493"/>
      <c r="Q30" s="493"/>
      <c r="R30" s="493"/>
      <c r="S30" s="493"/>
      <c r="T30" s="493"/>
      <c r="U30" s="493"/>
      <c r="V30" s="493"/>
      <c r="W30" s="493"/>
      <c r="X30" s="493"/>
      <c r="Y30" s="493"/>
      <c r="Z30" s="493"/>
      <c r="AA30" s="493"/>
      <c r="AB30" s="493"/>
      <c r="AC30" s="493"/>
      <c r="AD30" s="493"/>
      <c r="AE30" s="493"/>
      <c r="AF30" s="493"/>
      <c r="AG30" s="493"/>
      <c r="AH30" s="493"/>
      <c r="AI30" s="493"/>
      <c r="AJ30" s="493"/>
      <c r="AK30" s="493"/>
      <c r="AL30" s="493"/>
      <c r="AM30" s="493"/>
      <c r="AN30" s="493"/>
      <c r="AO30" s="493"/>
      <c r="AP30" s="493"/>
      <c r="AQ30" s="493"/>
      <c r="AR30" s="493"/>
      <c r="AS30" s="493"/>
      <c r="AT30" s="493"/>
      <c r="AU30" s="493"/>
      <c r="AV30" s="493"/>
      <c r="AW30" s="493"/>
      <c r="AX30" s="493"/>
      <c r="AY30" s="493"/>
      <c r="AZ30" s="493"/>
      <c r="BA30" s="493"/>
      <c r="BB30" s="493"/>
      <c r="BC30" s="493"/>
      <c r="BD30" s="493"/>
      <c r="BE30" s="493"/>
      <c r="BF30" s="493"/>
      <c r="BG30" s="493"/>
      <c r="BH30" s="493"/>
      <c r="BI30" s="493"/>
      <c r="BJ30" s="493"/>
      <c r="BK30" s="493"/>
      <c r="BL30" s="493"/>
      <c r="BM30" s="493"/>
      <c r="BN30" s="493"/>
      <c r="BO30" s="493"/>
      <c r="BP30" s="493"/>
      <c r="BQ30" s="493"/>
      <c r="BR30" s="493"/>
      <c r="BS30" s="493"/>
      <c r="BT30" s="493"/>
      <c r="BU30" s="493"/>
      <c r="BV30" s="493"/>
      <c r="BW30" s="493"/>
      <c r="BX30" s="493"/>
      <c r="BY30" s="493"/>
      <c r="BZ30" s="493"/>
      <c r="CA30" s="493"/>
      <c r="CB30" s="493"/>
      <c r="CC30" s="493"/>
      <c r="CD30" s="493"/>
      <c r="CE30" s="493"/>
      <c r="CF30" s="493"/>
      <c r="CG30" s="493"/>
      <c r="CH30" s="493"/>
      <c r="CI30" s="493"/>
      <c r="CJ30" s="493"/>
      <c r="CK30" s="493"/>
      <c r="CL30" s="493"/>
      <c r="CM30" s="493"/>
      <c r="CN30" s="494" t="s">
        <v>308</v>
      </c>
      <c r="CO30" s="490"/>
      <c r="CP30" s="490"/>
      <c r="CQ30" s="490"/>
      <c r="CR30" s="490"/>
      <c r="CS30" s="490"/>
      <c r="CT30" s="490"/>
      <c r="CU30" s="491"/>
      <c r="CV30" s="16" t="s">
        <v>348</v>
      </c>
      <c r="CW30" s="16" t="s">
        <v>62</v>
      </c>
      <c r="CX30" s="16" t="s">
        <v>62</v>
      </c>
      <c r="CY30" s="17"/>
      <c r="CZ30" s="17"/>
      <c r="DA30" s="17"/>
      <c r="DB30" s="19"/>
    </row>
    <row r="31" spans="1:106" s="6" customFormat="1" ht="25.5" customHeight="1" thickBot="1">
      <c r="A31" s="495">
        <v>2</v>
      </c>
      <c r="B31" s="495"/>
      <c r="C31" s="495"/>
      <c r="D31" s="495"/>
      <c r="E31" s="495"/>
      <c r="F31" s="495"/>
      <c r="G31" s="495"/>
      <c r="H31" s="496"/>
      <c r="I31" s="497" t="s">
        <v>388</v>
      </c>
      <c r="J31" s="498"/>
      <c r="K31" s="498"/>
      <c r="L31" s="498"/>
      <c r="M31" s="498"/>
      <c r="N31" s="498"/>
      <c r="O31" s="498"/>
      <c r="P31" s="498"/>
      <c r="Q31" s="498"/>
      <c r="R31" s="498"/>
      <c r="S31" s="498"/>
      <c r="T31" s="498"/>
      <c r="U31" s="498"/>
      <c r="V31" s="498"/>
      <c r="W31" s="498"/>
      <c r="X31" s="498"/>
      <c r="Y31" s="498"/>
      <c r="Z31" s="498"/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498"/>
      <c r="AL31" s="498"/>
      <c r="AM31" s="498"/>
      <c r="AN31" s="498"/>
      <c r="AO31" s="498"/>
      <c r="AP31" s="498"/>
      <c r="AQ31" s="498"/>
      <c r="AR31" s="498"/>
      <c r="AS31" s="498"/>
      <c r="AT31" s="498"/>
      <c r="AU31" s="498"/>
      <c r="AV31" s="498"/>
      <c r="AW31" s="498"/>
      <c r="AX31" s="498"/>
      <c r="AY31" s="498"/>
      <c r="AZ31" s="498"/>
      <c r="BA31" s="498"/>
      <c r="BB31" s="498"/>
      <c r="BC31" s="498"/>
      <c r="BD31" s="498"/>
      <c r="BE31" s="498"/>
      <c r="BF31" s="498"/>
      <c r="BG31" s="498"/>
      <c r="BH31" s="498"/>
      <c r="BI31" s="498"/>
      <c r="BJ31" s="498"/>
      <c r="BK31" s="498"/>
      <c r="BL31" s="498"/>
      <c r="BM31" s="498"/>
      <c r="BN31" s="498"/>
      <c r="BO31" s="498"/>
      <c r="BP31" s="498"/>
      <c r="BQ31" s="498"/>
      <c r="BR31" s="498"/>
      <c r="BS31" s="498"/>
      <c r="BT31" s="498"/>
      <c r="BU31" s="498"/>
      <c r="BV31" s="498"/>
      <c r="BW31" s="498"/>
      <c r="BX31" s="498"/>
      <c r="BY31" s="498"/>
      <c r="BZ31" s="498"/>
      <c r="CA31" s="498"/>
      <c r="CB31" s="498"/>
      <c r="CC31" s="498"/>
      <c r="CD31" s="498"/>
      <c r="CE31" s="498"/>
      <c r="CF31" s="498"/>
      <c r="CG31" s="498"/>
      <c r="CH31" s="498"/>
      <c r="CI31" s="498"/>
      <c r="CJ31" s="498"/>
      <c r="CK31" s="498"/>
      <c r="CL31" s="498"/>
      <c r="CM31" s="499"/>
      <c r="CN31" s="500" t="s">
        <v>311</v>
      </c>
      <c r="CO31" s="501"/>
      <c r="CP31" s="501"/>
      <c r="CQ31" s="501"/>
      <c r="CR31" s="501"/>
      <c r="CS31" s="501"/>
      <c r="CT31" s="501"/>
      <c r="CU31" s="502"/>
      <c r="CV31" s="14" t="s">
        <v>348</v>
      </c>
      <c r="CW31" s="14" t="s">
        <v>62</v>
      </c>
      <c r="CX31" s="14" t="s">
        <v>62</v>
      </c>
      <c r="CY31" s="15">
        <f t="shared" ref="CY31:DB31" si="10">CY32+CY33+CY34</f>
        <v>11459749.689999999</v>
      </c>
      <c r="CZ31" s="15">
        <f t="shared" si="10"/>
        <v>12976400</v>
      </c>
      <c r="DA31" s="15">
        <f t="shared" si="10"/>
        <v>13105400</v>
      </c>
      <c r="DB31" s="15">
        <f t="shared" si="10"/>
        <v>0</v>
      </c>
    </row>
    <row r="32" spans="1:106" s="6" customFormat="1" ht="12" customHeight="1">
      <c r="A32" s="490" t="s">
        <v>389</v>
      </c>
      <c r="B32" s="490"/>
      <c r="C32" s="490"/>
      <c r="D32" s="490"/>
      <c r="E32" s="490"/>
      <c r="F32" s="490"/>
      <c r="G32" s="490"/>
      <c r="H32" s="491"/>
      <c r="I32" s="492" t="s">
        <v>390</v>
      </c>
      <c r="J32" s="493"/>
      <c r="K32" s="493"/>
      <c r="L32" s="493"/>
      <c r="M32" s="493"/>
      <c r="N32" s="493"/>
      <c r="O32" s="493"/>
      <c r="P32" s="493"/>
      <c r="Q32" s="493"/>
      <c r="R32" s="493"/>
      <c r="S32" s="493"/>
      <c r="T32" s="493"/>
      <c r="U32" s="493"/>
      <c r="V32" s="493"/>
      <c r="W32" s="493"/>
      <c r="X32" s="493"/>
      <c r="Y32" s="493"/>
      <c r="Z32" s="493"/>
      <c r="AA32" s="493"/>
      <c r="AB32" s="493"/>
      <c r="AC32" s="493"/>
      <c r="AD32" s="493"/>
      <c r="AE32" s="493"/>
      <c r="AF32" s="493"/>
      <c r="AG32" s="493"/>
      <c r="AH32" s="493"/>
      <c r="AI32" s="493"/>
      <c r="AJ32" s="493"/>
      <c r="AK32" s="493"/>
      <c r="AL32" s="493"/>
      <c r="AM32" s="493"/>
      <c r="AN32" s="493"/>
      <c r="AO32" s="493"/>
      <c r="AP32" s="493"/>
      <c r="AQ32" s="493"/>
      <c r="AR32" s="493"/>
      <c r="AS32" s="493"/>
      <c r="AT32" s="493"/>
      <c r="AU32" s="493"/>
      <c r="AV32" s="493"/>
      <c r="AW32" s="493"/>
      <c r="AX32" s="493"/>
      <c r="AY32" s="493"/>
      <c r="AZ32" s="493"/>
      <c r="BA32" s="493"/>
      <c r="BB32" s="493"/>
      <c r="BC32" s="493"/>
      <c r="BD32" s="493"/>
      <c r="BE32" s="493"/>
      <c r="BF32" s="493"/>
      <c r="BG32" s="493"/>
      <c r="BH32" s="493"/>
      <c r="BI32" s="493"/>
      <c r="BJ32" s="493"/>
      <c r="BK32" s="493"/>
      <c r="BL32" s="493"/>
      <c r="BM32" s="493"/>
      <c r="BN32" s="493"/>
      <c r="BO32" s="493"/>
      <c r="BP32" s="493"/>
      <c r="BQ32" s="493"/>
      <c r="BR32" s="493"/>
      <c r="BS32" s="493"/>
      <c r="BT32" s="493"/>
      <c r="BU32" s="493"/>
      <c r="BV32" s="493"/>
      <c r="BW32" s="493"/>
      <c r="BX32" s="493"/>
      <c r="BY32" s="493"/>
      <c r="BZ32" s="493"/>
      <c r="CA32" s="493"/>
      <c r="CB32" s="493"/>
      <c r="CC32" s="493"/>
      <c r="CD32" s="493"/>
      <c r="CE32" s="493"/>
      <c r="CF32" s="493"/>
      <c r="CG32" s="493"/>
      <c r="CH32" s="493"/>
      <c r="CI32" s="493"/>
      <c r="CJ32" s="493"/>
      <c r="CK32" s="493"/>
      <c r="CL32" s="493"/>
      <c r="CM32" s="493"/>
      <c r="CN32" s="494" t="s">
        <v>314</v>
      </c>
      <c r="CO32" s="490"/>
      <c r="CP32" s="490"/>
      <c r="CQ32" s="490"/>
      <c r="CR32" s="490"/>
      <c r="CS32" s="490"/>
      <c r="CT32" s="490"/>
      <c r="CU32" s="491"/>
      <c r="CV32" s="16" t="s">
        <v>391</v>
      </c>
      <c r="CW32" s="16" t="s">
        <v>62</v>
      </c>
      <c r="CX32" s="16" t="s">
        <v>62</v>
      </c>
      <c r="CY32" s="15">
        <v>11459749.689999999</v>
      </c>
      <c r="CZ32" s="17"/>
      <c r="DA32" s="17"/>
      <c r="DB32" s="19"/>
    </row>
    <row r="33" spans="1:106" s="6" customFormat="1" ht="12" customHeight="1">
      <c r="A33" s="490" t="s">
        <v>392</v>
      </c>
      <c r="B33" s="490"/>
      <c r="C33" s="490"/>
      <c r="D33" s="490"/>
      <c r="E33" s="490"/>
      <c r="F33" s="490"/>
      <c r="G33" s="490"/>
      <c r="H33" s="491"/>
      <c r="I33" s="492" t="s">
        <v>390</v>
      </c>
      <c r="J33" s="493"/>
      <c r="K33" s="493"/>
      <c r="L33" s="493"/>
      <c r="M33" s="493"/>
      <c r="N33" s="493"/>
      <c r="O33" s="493"/>
      <c r="P33" s="493"/>
      <c r="Q33" s="493"/>
      <c r="R33" s="493"/>
      <c r="S33" s="493"/>
      <c r="T33" s="493"/>
      <c r="U33" s="493"/>
      <c r="V33" s="493"/>
      <c r="W33" s="493"/>
      <c r="X33" s="493"/>
      <c r="Y33" s="493"/>
      <c r="Z33" s="493"/>
      <c r="AA33" s="493"/>
      <c r="AB33" s="493"/>
      <c r="AC33" s="493"/>
      <c r="AD33" s="493"/>
      <c r="AE33" s="493"/>
      <c r="AF33" s="493"/>
      <c r="AG33" s="493"/>
      <c r="AH33" s="493"/>
      <c r="AI33" s="493"/>
      <c r="AJ33" s="493"/>
      <c r="AK33" s="493"/>
      <c r="AL33" s="493"/>
      <c r="AM33" s="493"/>
      <c r="AN33" s="493"/>
      <c r="AO33" s="493"/>
      <c r="AP33" s="493"/>
      <c r="AQ33" s="493"/>
      <c r="AR33" s="493"/>
      <c r="AS33" s="493"/>
      <c r="AT33" s="493"/>
      <c r="AU33" s="493"/>
      <c r="AV33" s="493"/>
      <c r="AW33" s="493"/>
      <c r="AX33" s="493"/>
      <c r="AY33" s="493"/>
      <c r="AZ33" s="493"/>
      <c r="BA33" s="493"/>
      <c r="BB33" s="493"/>
      <c r="BC33" s="493"/>
      <c r="BD33" s="493"/>
      <c r="BE33" s="493"/>
      <c r="BF33" s="493"/>
      <c r="BG33" s="493"/>
      <c r="BH33" s="493"/>
      <c r="BI33" s="493"/>
      <c r="BJ33" s="493"/>
      <c r="BK33" s="493"/>
      <c r="BL33" s="493"/>
      <c r="BM33" s="493"/>
      <c r="BN33" s="493"/>
      <c r="BO33" s="493"/>
      <c r="BP33" s="493"/>
      <c r="BQ33" s="493"/>
      <c r="BR33" s="493"/>
      <c r="BS33" s="493"/>
      <c r="BT33" s="493"/>
      <c r="BU33" s="493"/>
      <c r="BV33" s="493"/>
      <c r="BW33" s="493"/>
      <c r="BX33" s="493"/>
      <c r="BY33" s="493"/>
      <c r="BZ33" s="493"/>
      <c r="CA33" s="493"/>
      <c r="CB33" s="493"/>
      <c r="CC33" s="493"/>
      <c r="CD33" s="493"/>
      <c r="CE33" s="493"/>
      <c r="CF33" s="493"/>
      <c r="CG33" s="493"/>
      <c r="CH33" s="493"/>
      <c r="CI33" s="493"/>
      <c r="CJ33" s="493"/>
      <c r="CK33" s="493"/>
      <c r="CL33" s="493"/>
      <c r="CM33" s="493"/>
      <c r="CN33" s="494" t="s">
        <v>393</v>
      </c>
      <c r="CO33" s="490"/>
      <c r="CP33" s="490"/>
      <c r="CQ33" s="490"/>
      <c r="CR33" s="490"/>
      <c r="CS33" s="490"/>
      <c r="CT33" s="490"/>
      <c r="CU33" s="491"/>
      <c r="CV33" s="16" t="s">
        <v>394</v>
      </c>
      <c r="CW33" s="16" t="s">
        <v>62</v>
      </c>
      <c r="CX33" s="16" t="s">
        <v>62</v>
      </c>
      <c r="CY33" s="17"/>
      <c r="CZ33" s="17">
        <v>12976400</v>
      </c>
      <c r="DA33" s="17"/>
      <c r="DB33" s="19"/>
    </row>
    <row r="34" spans="1:106" s="6" customFormat="1" ht="12" customHeight="1">
      <c r="A34" s="490" t="s">
        <v>395</v>
      </c>
      <c r="B34" s="490"/>
      <c r="C34" s="490"/>
      <c r="D34" s="490"/>
      <c r="E34" s="490"/>
      <c r="F34" s="490"/>
      <c r="G34" s="490"/>
      <c r="H34" s="491"/>
      <c r="I34" s="492" t="s">
        <v>390</v>
      </c>
      <c r="J34" s="493"/>
      <c r="K34" s="493"/>
      <c r="L34" s="493"/>
      <c r="M34" s="493"/>
      <c r="N34" s="493"/>
      <c r="O34" s="493"/>
      <c r="P34" s="493"/>
      <c r="Q34" s="493"/>
      <c r="R34" s="493"/>
      <c r="S34" s="493"/>
      <c r="T34" s="493"/>
      <c r="U34" s="493"/>
      <c r="V34" s="493"/>
      <c r="W34" s="493"/>
      <c r="X34" s="493"/>
      <c r="Y34" s="493"/>
      <c r="Z34" s="493"/>
      <c r="AA34" s="493"/>
      <c r="AB34" s="493"/>
      <c r="AC34" s="493"/>
      <c r="AD34" s="493"/>
      <c r="AE34" s="493"/>
      <c r="AF34" s="493"/>
      <c r="AG34" s="493"/>
      <c r="AH34" s="493"/>
      <c r="AI34" s="493"/>
      <c r="AJ34" s="493"/>
      <c r="AK34" s="493"/>
      <c r="AL34" s="493"/>
      <c r="AM34" s="493"/>
      <c r="AN34" s="493"/>
      <c r="AO34" s="493"/>
      <c r="AP34" s="493"/>
      <c r="AQ34" s="493"/>
      <c r="AR34" s="493"/>
      <c r="AS34" s="493"/>
      <c r="AT34" s="493"/>
      <c r="AU34" s="493"/>
      <c r="AV34" s="493"/>
      <c r="AW34" s="493"/>
      <c r="AX34" s="493"/>
      <c r="AY34" s="493"/>
      <c r="AZ34" s="493"/>
      <c r="BA34" s="493"/>
      <c r="BB34" s="493"/>
      <c r="BC34" s="493"/>
      <c r="BD34" s="493"/>
      <c r="BE34" s="493"/>
      <c r="BF34" s="493"/>
      <c r="BG34" s="493"/>
      <c r="BH34" s="493"/>
      <c r="BI34" s="493"/>
      <c r="BJ34" s="493"/>
      <c r="BK34" s="493"/>
      <c r="BL34" s="493"/>
      <c r="BM34" s="493"/>
      <c r="BN34" s="493"/>
      <c r="BO34" s="493"/>
      <c r="BP34" s="493"/>
      <c r="BQ34" s="493"/>
      <c r="BR34" s="493"/>
      <c r="BS34" s="493"/>
      <c r="BT34" s="493"/>
      <c r="BU34" s="493"/>
      <c r="BV34" s="493"/>
      <c r="BW34" s="493"/>
      <c r="BX34" s="493"/>
      <c r="BY34" s="493"/>
      <c r="BZ34" s="493"/>
      <c r="CA34" s="493"/>
      <c r="CB34" s="493"/>
      <c r="CC34" s="493"/>
      <c r="CD34" s="493"/>
      <c r="CE34" s="493"/>
      <c r="CF34" s="493"/>
      <c r="CG34" s="493"/>
      <c r="CH34" s="493"/>
      <c r="CI34" s="493"/>
      <c r="CJ34" s="493"/>
      <c r="CK34" s="493"/>
      <c r="CL34" s="493"/>
      <c r="CM34" s="493"/>
      <c r="CN34" s="494" t="s">
        <v>396</v>
      </c>
      <c r="CO34" s="490"/>
      <c r="CP34" s="490"/>
      <c r="CQ34" s="490"/>
      <c r="CR34" s="490"/>
      <c r="CS34" s="490"/>
      <c r="CT34" s="490"/>
      <c r="CU34" s="491"/>
      <c r="CV34" s="16" t="s">
        <v>397</v>
      </c>
      <c r="CW34" s="16" t="s">
        <v>62</v>
      </c>
      <c r="CX34" s="16" t="s">
        <v>62</v>
      </c>
      <c r="CY34" s="17"/>
      <c r="CZ34" s="17"/>
      <c r="DA34" s="17">
        <v>13105400</v>
      </c>
      <c r="DB34" s="19"/>
    </row>
    <row r="35" spans="1:106" s="6" customFormat="1" ht="37.5" customHeight="1">
      <c r="A35" s="495">
        <v>3</v>
      </c>
      <c r="B35" s="495"/>
      <c r="C35" s="495"/>
      <c r="D35" s="495"/>
      <c r="E35" s="495"/>
      <c r="F35" s="495"/>
      <c r="G35" s="495"/>
      <c r="H35" s="496"/>
      <c r="I35" s="497" t="s">
        <v>398</v>
      </c>
      <c r="J35" s="498"/>
      <c r="K35" s="498"/>
      <c r="L35" s="498"/>
      <c r="M35" s="498"/>
      <c r="N35" s="498"/>
      <c r="O35" s="498"/>
      <c r="P35" s="498"/>
      <c r="Q35" s="498"/>
      <c r="R35" s="498"/>
      <c r="S35" s="498"/>
      <c r="T35" s="498"/>
      <c r="U35" s="498"/>
      <c r="V35" s="498"/>
      <c r="W35" s="498"/>
      <c r="X35" s="498"/>
      <c r="Y35" s="498"/>
      <c r="Z35" s="498"/>
      <c r="AA35" s="498"/>
      <c r="AB35" s="498"/>
      <c r="AC35" s="498"/>
      <c r="AD35" s="498"/>
      <c r="AE35" s="498"/>
      <c r="AF35" s="498"/>
      <c r="AG35" s="498"/>
      <c r="AH35" s="498"/>
      <c r="AI35" s="498"/>
      <c r="AJ35" s="498"/>
      <c r="AK35" s="498"/>
      <c r="AL35" s="498"/>
      <c r="AM35" s="498"/>
      <c r="AN35" s="498"/>
      <c r="AO35" s="498"/>
      <c r="AP35" s="498"/>
      <c r="AQ35" s="498"/>
      <c r="AR35" s="498"/>
      <c r="AS35" s="498"/>
      <c r="AT35" s="498"/>
      <c r="AU35" s="498"/>
      <c r="AV35" s="498"/>
      <c r="AW35" s="498"/>
      <c r="AX35" s="498"/>
      <c r="AY35" s="498"/>
      <c r="AZ35" s="498"/>
      <c r="BA35" s="498"/>
      <c r="BB35" s="498"/>
      <c r="BC35" s="498"/>
      <c r="BD35" s="498"/>
      <c r="BE35" s="498"/>
      <c r="BF35" s="498"/>
      <c r="BG35" s="498"/>
      <c r="BH35" s="498"/>
      <c r="BI35" s="498"/>
      <c r="BJ35" s="498"/>
      <c r="BK35" s="498"/>
      <c r="BL35" s="498"/>
      <c r="BM35" s="498"/>
      <c r="BN35" s="498"/>
      <c r="BO35" s="498"/>
      <c r="BP35" s="498"/>
      <c r="BQ35" s="498"/>
      <c r="BR35" s="498"/>
      <c r="BS35" s="498"/>
      <c r="BT35" s="498"/>
      <c r="BU35" s="498"/>
      <c r="BV35" s="498"/>
      <c r="BW35" s="498"/>
      <c r="BX35" s="498"/>
      <c r="BY35" s="498"/>
      <c r="BZ35" s="498"/>
      <c r="CA35" s="498"/>
      <c r="CB35" s="498"/>
      <c r="CC35" s="498"/>
      <c r="CD35" s="498"/>
      <c r="CE35" s="498"/>
      <c r="CF35" s="498"/>
      <c r="CG35" s="498"/>
      <c r="CH35" s="498"/>
      <c r="CI35" s="498"/>
      <c r="CJ35" s="498"/>
      <c r="CK35" s="498"/>
      <c r="CL35" s="498"/>
      <c r="CM35" s="499"/>
      <c r="CN35" s="500" t="s">
        <v>317</v>
      </c>
      <c r="CO35" s="501"/>
      <c r="CP35" s="501"/>
      <c r="CQ35" s="501"/>
      <c r="CR35" s="501"/>
      <c r="CS35" s="501"/>
      <c r="CT35" s="501"/>
      <c r="CU35" s="502"/>
      <c r="CV35" s="14" t="s">
        <v>348</v>
      </c>
      <c r="CW35" s="14" t="s">
        <v>62</v>
      </c>
      <c r="CX35" s="14" t="s">
        <v>62</v>
      </c>
      <c r="CY35" s="15">
        <f>CY36+CY37+CY38</f>
        <v>0</v>
      </c>
      <c r="CZ35" s="15">
        <f t="shared" ref="CZ35:DB35" si="11">CZ36+CZ37+CZ38</f>
        <v>0</v>
      </c>
      <c r="DA35" s="15">
        <f t="shared" si="11"/>
        <v>0</v>
      </c>
      <c r="DB35" s="15">
        <f t="shared" si="11"/>
        <v>0</v>
      </c>
    </row>
    <row r="36" spans="1:106" s="6" customFormat="1" ht="12" customHeight="1">
      <c r="A36" s="490" t="s">
        <v>399</v>
      </c>
      <c r="B36" s="490"/>
      <c r="C36" s="490"/>
      <c r="D36" s="490"/>
      <c r="E36" s="490"/>
      <c r="F36" s="490"/>
      <c r="G36" s="490"/>
      <c r="H36" s="491"/>
      <c r="I36" s="492" t="s">
        <v>390</v>
      </c>
      <c r="J36" s="493"/>
      <c r="K36" s="493"/>
      <c r="L36" s="493"/>
      <c r="M36" s="493"/>
      <c r="N36" s="493"/>
      <c r="O36" s="493"/>
      <c r="P36" s="493"/>
      <c r="Q36" s="493"/>
      <c r="R36" s="493"/>
      <c r="S36" s="493"/>
      <c r="T36" s="493"/>
      <c r="U36" s="493"/>
      <c r="V36" s="493"/>
      <c r="W36" s="493"/>
      <c r="X36" s="493"/>
      <c r="Y36" s="493"/>
      <c r="Z36" s="493"/>
      <c r="AA36" s="493"/>
      <c r="AB36" s="493"/>
      <c r="AC36" s="493"/>
      <c r="AD36" s="493"/>
      <c r="AE36" s="493"/>
      <c r="AF36" s="493"/>
      <c r="AG36" s="493"/>
      <c r="AH36" s="493"/>
      <c r="AI36" s="493"/>
      <c r="AJ36" s="493"/>
      <c r="AK36" s="493"/>
      <c r="AL36" s="493"/>
      <c r="AM36" s="493"/>
      <c r="AN36" s="493"/>
      <c r="AO36" s="493"/>
      <c r="AP36" s="493"/>
      <c r="AQ36" s="493"/>
      <c r="AR36" s="493"/>
      <c r="AS36" s="493"/>
      <c r="AT36" s="493"/>
      <c r="AU36" s="493"/>
      <c r="AV36" s="493"/>
      <c r="AW36" s="493"/>
      <c r="AX36" s="493"/>
      <c r="AY36" s="493"/>
      <c r="AZ36" s="493"/>
      <c r="BA36" s="493"/>
      <c r="BB36" s="493"/>
      <c r="BC36" s="493"/>
      <c r="BD36" s="493"/>
      <c r="BE36" s="493"/>
      <c r="BF36" s="493"/>
      <c r="BG36" s="493"/>
      <c r="BH36" s="493"/>
      <c r="BI36" s="493"/>
      <c r="BJ36" s="493"/>
      <c r="BK36" s="493"/>
      <c r="BL36" s="493"/>
      <c r="BM36" s="493"/>
      <c r="BN36" s="493"/>
      <c r="BO36" s="493"/>
      <c r="BP36" s="493"/>
      <c r="BQ36" s="493"/>
      <c r="BR36" s="493"/>
      <c r="BS36" s="493"/>
      <c r="BT36" s="493"/>
      <c r="BU36" s="493"/>
      <c r="BV36" s="493"/>
      <c r="BW36" s="493"/>
      <c r="BX36" s="493"/>
      <c r="BY36" s="493"/>
      <c r="BZ36" s="493"/>
      <c r="CA36" s="493"/>
      <c r="CB36" s="493"/>
      <c r="CC36" s="493"/>
      <c r="CD36" s="493"/>
      <c r="CE36" s="493"/>
      <c r="CF36" s="493"/>
      <c r="CG36" s="493"/>
      <c r="CH36" s="493"/>
      <c r="CI36" s="493"/>
      <c r="CJ36" s="493"/>
      <c r="CK36" s="493"/>
      <c r="CL36" s="493"/>
      <c r="CM36" s="493"/>
      <c r="CN36" s="494" t="s">
        <v>319</v>
      </c>
      <c r="CO36" s="490"/>
      <c r="CP36" s="490"/>
      <c r="CQ36" s="490"/>
      <c r="CR36" s="490"/>
      <c r="CS36" s="490"/>
      <c r="CT36" s="490"/>
      <c r="CU36" s="491"/>
      <c r="CV36" s="16" t="s">
        <v>391</v>
      </c>
      <c r="CW36" s="16" t="s">
        <v>62</v>
      </c>
      <c r="CX36" s="16" t="s">
        <v>62</v>
      </c>
      <c r="CY36" s="17"/>
      <c r="CZ36" s="17"/>
      <c r="DA36" s="17"/>
      <c r="DB36" s="19"/>
    </row>
    <row r="37" spans="1:106" s="6" customFormat="1" ht="12" customHeight="1">
      <c r="A37" s="490" t="s">
        <v>400</v>
      </c>
      <c r="B37" s="490"/>
      <c r="C37" s="490"/>
      <c r="D37" s="490"/>
      <c r="E37" s="490"/>
      <c r="F37" s="490"/>
      <c r="G37" s="490"/>
      <c r="H37" s="491"/>
      <c r="I37" s="492" t="s">
        <v>390</v>
      </c>
      <c r="J37" s="493"/>
      <c r="K37" s="493"/>
      <c r="L37" s="493"/>
      <c r="M37" s="493"/>
      <c r="N37" s="493"/>
      <c r="O37" s="493"/>
      <c r="P37" s="493"/>
      <c r="Q37" s="493"/>
      <c r="R37" s="493"/>
      <c r="S37" s="493"/>
      <c r="T37" s="493"/>
      <c r="U37" s="493"/>
      <c r="V37" s="493"/>
      <c r="W37" s="493"/>
      <c r="X37" s="493"/>
      <c r="Y37" s="493"/>
      <c r="Z37" s="493"/>
      <c r="AA37" s="493"/>
      <c r="AB37" s="493"/>
      <c r="AC37" s="493"/>
      <c r="AD37" s="493"/>
      <c r="AE37" s="493"/>
      <c r="AF37" s="493"/>
      <c r="AG37" s="493"/>
      <c r="AH37" s="493"/>
      <c r="AI37" s="493"/>
      <c r="AJ37" s="493"/>
      <c r="AK37" s="493"/>
      <c r="AL37" s="493"/>
      <c r="AM37" s="493"/>
      <c r="AN37" s="493"/>
      <c r="AO37" s="493"/>
      <c r="AP37" s="493"/>
      <c r="AQ37" s="493"/>
      <c r="AR37" s="493"/>
      <c r="AS37" s="493"/>
      <c r="AT37" s="493"/>
      <c r="AU37" s="493"/>
      <c r="AV37" s="493"/>
      <c r="AW37" s="493"/>
      <c r="AX37" s="493"/>
      <c r="AY37" s="493"/>
      <c r="AZ37" s="493"/>
      <c r="BA37" s="493"/>
      <c r="BB37" s="493"/>
      <c r="BC37" s="493"/>
      <c r="BD37" s="493"/>
      <c r="BE37" s="493"/>
      <c r="BF37" s="493"/>
      <c r="BG37" s="493"/>
      <c r="BH37" s="493"/>
      <c r="BI37" s="493"/>
      <c r="BJ37" s="493"/>
      <c r="BK37" s="493"/>
      <c r="BL37" s="493"/>
      <c r="BM37" s="493"/>
      <c r="BN37" s="493"/>
      <c r="BO37" s="493"/>
      <c r="BP37" s="493"/>
      <c r="BQ37" s="493"/>
      <c r="BR37" s="493"/>
      <c r="BS37" s="493"/>
      <c r="BT37" s="493"/>
      <c r="BU37" s="493"/>
      <c r="BV37" s="493"/>
      <c r="BW37" s="493"/>
      <c r="BX37" s="493"/>
      <c r="BY37" s="493"/>
      <c r="BZ37" s="493"/>
      <c r="CA37" s="493"/>
      <c r="CB37" s="493"/>
      <c r="CC37" s="493"/>
      <c r="CD37" s="493"/>
      <c r="CE37" s="493"/>
      <c r="CF37" s="493"/>
      <c r="CG37" s="493"/>
      <c r="CH37" s="493"/>
      <c r="CI37" s="493"/>
      <c r="CJ37" s="493"/>
      <c r="CK37" s="493"/>
      <c r="CL37" s="493"/>
      <c r="CM37" s="493"/>
      <c r="CN37" s="494" t="s">
        <v>401</v>
      </c>
      <c r="CO37" s="490"/>
      <c r="CP37" s="490"/>
      <c r="CQ37" s="490"/>
      <c r="CR37" s="490"/>
      <c r="CS37" s="490"/>
      <c r="CT37" s="490"/>
      <c r="CU37" s="491"/>
      <c r="CV37" s="16" t="s">
        <v>394</v>
      </c>
      <c r="CW37" s="16" t="s">
        <v>62</v>
      </c>
      <c r="CX37" s="16" t="s">
        <v>62</v>
      </c>
      <c r="CY37" s="17"/>
      <c r="CZ37" s="17"/>
      <c r="DA37" s="17"/>
      <c r="DB37" s="19"/>
    </row>
    <row r="38" spans="1:106" s="6" customFormat="1" ht="12" customHeight="1">
      <c r="A38" s="490" t="s">
        <v>402</v>
      </c>
      <c r="B38" s="490"/>
      <c r="C38" s="490"/>
      <c r="D38" s="490"/>
      <c r="E38" s="490"/>
      <c r="F38" s="490"/>
      <c r="G38" s="490"/>
      <c r="H38" s="491"/>
      <c r="I38" s="492" t="s">
        <v>390</v>
      </c>
      <c r="J38" s="493"/>
      <c r="K38" s="493"/>
      <c r="L38" s="493"/>
      <c r="M38" s="493"/>
      <c r="N38" s="493"/>
      <c r="O38" s="493"/>
      <c r="P38" s="493"/>
      <c r="Q38" s="493"/>
      <c r="R38" s="493"/>
      <c r="S38" s="493"/>
      <c r="T38" s="493"/>
      <c r="U38" s="493"/>
      <c r="V38" s="493"/>
      <c r="W38" s="493"/>
      <c r="X38" s="493"/>
      <c r="Y38" s="493"/>
      <c r="Z38" s="493"/>
      <c r="AA38" s="493"/>
      <c r="AB38" s="493"/>
      <c r="AC38" s="493"/>
      <c r="AD38" s="493"/>
      <c r="AE38" s="493"/>
      <c r="AF38" s="493"/>
      <c r="AG38" s="493"/>
      <c r="AH38" s="493"/>
      <c r="AI38" s="493"/>
      <c r="AJ38" s="493"/>
      <c r="AK38" s="493"/>
      <c r="AL38" s="493"/>
      <c r="AM38" s="493"/>
      <c r="AN38" s="493"/>
      <c r="AO38" s="493"/>
      <c r="AP38" s="493"/>
      <c r="AQ38" s="493"/>
      <c r="AR38" s="493"/>
      <c r="AS38" s="493"/>
      <c r="AT38" s="493"/>
      <c r="AU38" s="493"/>
      <c r="AV38" s="493"/>
      <c r="AW38" s="493"/>
      <c r="AX38" s="493"/>
      <c r="AY38" s="493"/>
      <c r="AZ38" s="493"/>
      <c r="BA38" s="493"/>
      <c r="BB38" s="493"/>
      <c r="BC38" s="493"/>
      <c r="BD38" s="493"/>
      <c r="BE38" s="493"/>
      <c r="BF38" s="493"/>
      <c r="BG38" s="493"/>
      <c r="BH38" s="493"/>
      <c r="BI38" s="493"/>
      <c r="BJ38" s="493"/>
      <c r="BK38" s="493"/>
      <c r="BL38" s="493"/>
      <c r="BM38" s="493"/>
      <c r="BN38" s="493"/>
      <c r="BO38" s="493"/>
      <c r="BP38" s="493"/>
      <c r="BQ38" s="493"/>
      <c r="BR38" s="493"/>
      <c r="BS38" s="493"/>
      <c r="BT38" s="493"/>
      <c r="BU38" s="493"/>
      <c r="BV38" s="493"/>
      <c r="BW38" s="493"/>
      <c r="BX38" s="493"/>
      <c r="BY38" s="493"/>
      <c r="BZ38" s="493"/>
      <c r="CA38" s="493"/>
      <c r="CB38" s="493"/>
      <c r="CC38" s="493"/>
      <c r="CD38" s="493"/>
      <c r="CE38" s="493"/>
      <c r="CF38" s="493"/>
      <c r="CG38" s="493"/>
      <c r="CH38" s="493"/>
      <c r="CI38" s="493"/>
      <c r="CJ38" s="493"/>
      <c r="CK38" s="493"/>
      <c r="CL38" s="493"/>
      <c r="CM38" s="493"/>
      <c r="CN38" s="494" t="s">
        <v>403</v>
      </c>
      <c r="CO38" s="490"/>
      <c r="CP38" s="490"/>
      <c r="CQ38" s="490"/>
      <c r="CR38" s="490"/>
      <c r="CS38" s="490"/>
      <c r="CT38" s="490"/>
      <c r="CU38" s="491"/>
      <c r="CV38" s="16" t="s">
        <v>397</v>
      </c>
      <c r="CW38" s="16" t="s">
        <v>62</v>
      </c>
      <c r="CX38" s="16" t="s">
        <v>62</v>
      </c>
      <c r="CY38" s="17"/>
      <c r="CZ38" s="17"/>
      <c r="DA38" s="17"/>
      <c r="DB38" s="19"/>
    </row>
    <row r="39" spans="1:106" s="6" customFormat="1" ht="15" customHeight="1">
      <c r="A39" s="388"/>
      <c r="B39" s="388"/>
      <c r="C39" s="388"/>
      <c r="D39" s="388"/>
      <c r="E39" s="388"/>
      <c r="F39" s="442"/>
      <c r="G39" s="442"/>
      <c r="H39" s="442"/>
      <c r="I39" s="442"/>
      <c r="J39" s="442"/>
      <c r="K39" s="442"/>
      <c r="L39" s="442"/>
      <c r="M39" s="442"/>
      <c r="N39" s="442"/>
      <c r="O39" s="442"/>
      <c r="P39" s="442"/>
      <c r="Q39" s="442"/>
      <c r="R39" s="442"/>
      <c r="S39" s="442"/>
      <c r="T39" s="442"/>
      <c r="U39" s="442"/>
      <c r="V39" s="442"/>
      <c r="W39" s="442"/>
      <c r="X39" s="442"/>
      <c r="Y39" s="442"/>
      <c r="Z39" s="442"/>
      <c r="AA39" s="442"/>
      <c r="AB39" s="442"/>
      <c r="AC39" s="442"/>
      <c r="AD39" s="442"/>
      <c r="AE39" s="442"/>
      <c r="AF39" s="442"/>
      <c r="AG39" s="442"/>
      <c r="AH39" s="442"/>
      <c r="AI39" s="442"/>
      <c r="AJ39" s="442"/>
      <c r="AK39" s="442"/>
      <c r="AL39" s="442"/>
      <c r="AM39" s="442"/>
      <c r="AN39" s="442"/>
      <c r="AO39" s="442"/>
      <c r="AP39" s="442"/>
      <c r="AQ39" s="442"/>
      <c r="AR39" s="442"/>
      <c r="AS39" s="442"/>
      <c r="AT39" s="442"/>
      <c r="AU39" s="442"/>
      <c r="AV39" s="442"/>
      <c r="AW39" s="442"/>
      <c r="AX39" s="442"/>
      <c r="AY39" s="388"/>
      <c r="AZ39" s="388"/>
      <c r="BA39" s="388"/>
      <c r="BB39" s="388"/>
      <c r="BC39" s="388"/>
      <c r="BD39" s="388"/>
      <c r="BE39" s="388"/>
      <c r="BF39" s="388"/>
      <c r="BG39" s="388"/>
      <c r="BH39" s="388"/>
      <c r="BI39" s="388"/>
      <c r="BJ39" s="388"/>
      <c r="BK39" s="388"/>
      <c r="BL39" s="388"/>
      <c r="BM39" s="388"/>
      <c r="BN39" s="388"/>
      <c r="BO39" s="388"/>
      <c r="BP39" s="388"/>
      <c r="BQ39" s="388"/>
      <c r="BR39" s="388"/>
      <c r="BS39" s="388"/>
      <c r="BT39" s="388"/>
      <c r="BU39" s="388"/>
      <c r="BV39" s="388"/>
      <c r="BW39" s="388"/>
      <c r="BX39" s="394"/>
      <c r="BY39" s="394"/>
      <c r="BZ39" s="394"/>
      <c r="CA39" s="394"/>
      <c r="CB39" s="394"/>
      <c r="CC39" s="394"/>
      <c r="CD39" s="394"/>
      <c r="CE39" s="394"/>
      <c r="CF39" s="394"/>
      <c r="CG39" s="394"/>
      <c r="CH39" s="394"/>
      <c r="CI39" s="394"/>
      <c r="CJ39" s="394"/>
      <c r="CK39" s="394"/>
      <c r="CL39" s="394"/>
      <c r="CM39" s="394"/>
      <c r="CN39" s="394"/>
      <c r="CO39" s="394"/>
      <c r="CP39" s="394"/>
      <c r="CQ39" s="394"/>
      <c r="CR39" s="394"/>
      <c r="CS39" s="394"/>
      <c r="CT39" s="394"/>
      <c r="CU39" s="394"/>
    </row>
    <row r="40" spans="1:106" s="6" customFormat="1" ht="12" customHeight="1">
      <c r="A40" s="388"/>
      <c r="B40" s="388"/>
      <c r="C40" s="388"/>
      <c r="D40" s="388"/>
      <c r="E40" s="388"/>
      <c r="F40" s="447"/>
      <c r="G40" s="447"/>
      <c r="H40" s="447"/>
      <c r="I40" s="447"/>
      <c r="J40" s="447"/>
      <c r="K40" s="447"/>
      <c r="L40" s="447"/>
      <c r="M40" s="447"/>
      <c r="N40" s="447"/>
      <c r="O40" s="447"/>
      <c r="P40" s="447"/>
      <c r="Q40" s="447"/>
      <c r="R40" s="447"/>
      <c r="S40" s="447"/>
      <c r="T40" s="447"/>
      <c r="U40" s="447"/>
      <c r="V40" s="447"/>
      <c r="W40" s="447"/>
      <c r="X40" s="447"/>
      <c r="Y40" s="447"/>
      <c r="Z40" s="447"/>
      <c r="AA40" s="447"/>
      <c r="AB40" s="447"/>
      <c r="AC40" s="447"/>
      <c r="AD40" s="447"/>
      <c r="AE40" s="447"/>
      <c r="AF40" s="447"/>
      <c r="AG40" s="447"/>
      <c r="AH40" s="447"/>
      <c r="AI40" s="447"/>
      <c r="AJ40" s="447"/>
      <c r="AK40" s="447"/>
      <c r="AL40" s="447"/>
      <c r="AM40" s="447"/>
      <c r="AN40" s="447"/>
      <c r="AO40" s="447"/>
      <c r="AP40" s="447"/>
      <c r="AQ40" s="447"/>
      <c r="AR40" s="447"/>
      <c r="AS40" s="447"/>
      <c r="AT40" s="447"/>
      <c r="AU40" s="447"/>
      <c r="AV40" s="447"/>
      <c r="AW40" s="447"/>
      <c r="AX40" s="447"/>
      <c r="AY40" s="388"/>
      <c r="AZ40" s="388"/>
      <c r="BA40" s="388"/>
      <c r="BB40" s="388"/>
      <c r="BC40" s="388"/>
      <c r="BD40" s="388"/>
      <c r="BE40" s="388"/>
      <c r="BF40" s="388"/>
      <c r="BG40" s="388"/>
      <c r="BH40" s="388"/>
      <c r="BI40" s="388"/>
      <c r="BJ40" s="388"/>
      <c r="BK40" s="388"/>
      <c r="BL40" s="388"/>
      <c r="BM40" s="388"/>
      <c r="BN40" s="388"/>
      <c r="BO40" s="388"/>
      <c r="BP40" s="388"/>
      <c r="BQ40" s="388"/>
      <c r="BR40" s="388"/>
      <c r="BS40" s="388"/>
      <c r="BT40" s="388"/>
      <c r="BU40" s="388"/>
      <c r="BV40" s="388"/>
      <c r="BW40" s="388"/>
      <c r="BX40" s="394"/>
      <c r="BY40" s="394"/>
      <c r="BZ40" s="394"/>
      <c r="CA40" s="394"/>
      <c r="CB40" s="394"/>
      <c r="CC40" s="394"/>
      <c r="CD40" s="394"/>
      <c r="CE40" s="394"/>
      <c r="CF40" s="394"/>
      <c r="CG40" s="394"/>
      <c r="CH40" s="394"/>
      <c r="CI40" s="394"/>
      <c r="CJ40" s="394"/>
      <c r="CK40" s="394"/>
      <c r="CL40" s="394"/>
      <c r="CM40" s="394"/>
      <c r="CN40" s="394"/>
      <c r="CO40" s="394"/>
      <c r="CP40" s="394"/>
      <c r="CQ40" s="394"/>
      <c r="CR40" s="394"/>
      <c r="CS40" s="394"/>
      <c r="CT40" s="394"/>
      <c r="CU40" s="394"/>
    </row>
    <row r="41" spans="1:106" s="6" customFormat="1" ht="12" customHeight="1">
      <c r="A41" s="388"/>
      <c r="B41" s="388"/>
      <c r="C41" s="388"/>
      <c r="D41" s="388"/>
      <c r="E41" s="388"/>
      <c r="F41" s="447"/>
      <c r="G41" s="447"/>
      <c r="H41" s="447"/>
      <c r="I41" s="447"/>
      <c r="J41" s="447"/>
      <c r="K41" s="447"/>
      <c r="L41" s="447"/>
      <c r="M41" s="447"/>
      <c r="N41" s="447"/>
      <c r="O41" s="447"/>
      <c r="P41" s="447"/>
      <c r="Q41" s="447"/>
      <c r="R41" s="447"/>
      <c r="S41" s="447"/>
      <c r="T41" s="447"/>
      <c r="U41" s="447"/>
      <c r="V41" s="447"/>
      <c r="W41" s="447"/>
      <c r="X41" s="447"/>
      <c r="Y41" s="447"/>
      <c r="Z41" s="447"/>
      <c r="AA41" s="447"/>
      <c r="AB41" s="447"/>
      <c r="AC41" s="447"/>
      <c r="AD41" s="447"/>
      <c r="AE41" s="447"/>
      <c r="AF41" s="447"/>
      <c r="AG41" s="447"/>
      <c r="AH41" s="447"/>
      <c r="AI41" s="447"/>
      <c r="AJ41" s="447"/>
      <c r="AK41" s="447"/>
      <c r="AL41" s="447"/>
      <c r="AM41" s="447"/>
      <c r="AN41" s="447"/>
      <c r="AO41" s="447"/>
      <c r="AP41" s="447"/>
      <c r="AQ41" s="447"/>
      <c r="AR41" s="447"/>
      <c r="AS41" s="447"/>
      <c r="AT41" s="447"/>
      <c r="AU41" s="447"/>
      <c r="AV41" s="447"/>
      <c r="AW41" s="447"/>
      <c r="AX41" s="447"/>
      <c r="AY41" s="388"/>
      <c r="AZ41" s="388"/>
      <c r="BA41" s="388"/>
      <c r="BB41" s="388"/>
      <c r="BC41" s="388"/>
      <c r="BD41" s="388"/>
      <c r="BE41" s="388"/>
      <c r="BF41" s="388"/>
      <c r="BG41" s="388"/>
      <c r="BH41" s="388"/>
      <c r="BI41" s="388"/>
      <c r="BJ41" s="388"/>
      <c r="BK41" s="388"/>
      <c r="BL41" s="388"/>
      <c r="BM41" s="388"/>
      <c r="BN41" s="388"/>
      <c r="BO41" s="388"/>
      <c r="BP41" s="388"/>
      <c r="BQ41" s="388"/>
      <c r="BR41" s="388"/>
      <c r="BS41" s="388"/>
      <c r="BT41" s="388"/>
      <c r="BU41" s="388"/>
      <c r="BV41" s="388"/>
      <c r="BW41" s="388"/>
      <c r="BX41" s="394"/>
      <c r="BY41" s="394"/>
      <c r="BZ41" s="394"/>
      <c r="CA41" s="394"/>
      <c r="CB41" s="394"/>
      <c r="CC41" s="394"/>
      <c r="CD41" s="394"/>
      <c r="CE41" s="394"/>
      <c r="CF41" s="394"/>
      <c r="CG41" s="394"/>
      <c r="CH41" s="394"/>
      <c r="CI41" s="394"/>
      <c r="CJ41" s="394"/>
      <c r="CK41" s="394"/>
      <c r="CL41" s="394"/>
      <c r="CM41" s="394"/>
      <c r="CN41" s="394"/>
      <c r="CO41" s="394"/>
      <c r="CP41" s="394"/>
      <c r="CQ41" s="394"/>
      <c r="CR41" s="394"/>
      <c r="CS41" s="394"/>
      <c r="CT41" s="394"/>
      <c r="CU41" s="394"/>
    </row>
    <row r="42" spans="1:106" s="6" customFormat="1" ht="12" customHeight="1">
      <c r="A42" s="388"/>
      <c r="B42" s="388"/>
      <c r="C42" s="388"/>
      <c r="D42" s="388"/>
      <c r="E42" s="388"/>
      <c r="F42" s="442"/>
      <c r="G42" s="442"/>
      <c r="H42" s="442"/>
      <c r="I42" s="442"/>
      <c r="J42" s="442"/>
      <c r="K42" s="442"/>
      <c r="L42" s="442"/>
      <c r="M42" s="442"/>
      <c r="N42" s="442"/>
      <c r="O42" s="442"/>
      <c r="P42" s="442"/>
      <c r="Q42" s="442"/>
      <c r="R42" s="442"/>
      <c r="S42" s="442"/>
      <c r="T42" s="442"/>
      <c r="U42" s="442"/>
      <c r="V42" s="442"/>
      <c r="W42" s="442"/>
      <c r="X42" s="442"/>
      <c r="Y42" s="442"/>
      <c r="Z42" s="442"/>
      <c r="AA42" s="442"/>
      <c r="AB42" s="442"/>
      <c r="AC42" s="442"/>
      <c r="AD42" s="442"/>
      <c r="AE42" s="442"/>
      <c r="AF42" s="442"/>
      <c r="AG42" s="442"/>
      <c r="AH42" s="442"/>
      <c r="AI42" s="442"/>
      <c r="AJ42" s="442"/>
      <c r="AK42" s="442"/>
      <c r="AL42" s="442"/>
      <c r="AM42" s="442"/>
      <c r="AN42" s="442"/>
      <c r="AO42" s="442"/>
      <c r="AP42" s="442"/>
      <c r="AQ42" s="442"/>
      <c r="AR42" s="442"/>
      <c r="AS42" s="442"/>
      <c r="AT42" s="442"/>
      <c r="AU42" s="442"/>
      <c r="AV42" s="442"/>
      <c r="AW42" s="442"/>
      <c r="AX42" s="442"/>
      <c r="AY42" s="388"/>
      <c r="AZ42" s="388"/>
      <c r="BA42" s="388"/>
      <c r="BB42" s="388"/>
      <c r="BC42" s="388"/>
      <c r="BD42" s="388"/>
      <c r="BE42" s="388"/>
      <c r="BF42" s="388"/>
      <c r="BG42" s="388"/>
      <c r="BH42" s="388"/>
      <c r="BI42" s="388"/>
      <c r="BJ42" s="388"/>
      <c r="BK42" s="388"/>
      <c r="BL42" s="388"/>
      <c r="BM42" s="388"/>
      <c r="BN42" s="388"/>
      <c r="BO42" s="388"/>
      <c r="BP42" s="388"/>
      <c r="BQ42" s="388"/>
      <c r="BR42" s="388"/>
      <c r="BS42" s="388"/>
      <c r="BT42" s="388"/>
      <c r="BU42" s="388"/>
      <c r="BV42" s="388"/>
      <c r="BW42" s="388"/>
      <c r="BX42" s="394"/>
      <c r="BY42" s="394"/>
      <c r="BZ42" s="394"/>
      <c r="CA42" s="394"/>
      <c r="CB42" s="394"/>
      <c r="CC42" s="394"/>
      <c r="CD42" s="394"/>
      <c r="CE42" s="394"/>
      <c r="CF42" s="394"/>
      <c r="CG42" s="394"/>
      <c r="CH42" s="394"/>
      <c r="CI42" s="394"/>
      <c r="CJ42" s="394"/>
      <c r="CK42" s="394"/>
      <c r="CL42" s="394"/>
      <c r="CM42" s="394"/>
      <c r="CN42" s="394"/>
      <c r="CO42" s="394"/>
      <c r="CP42" s="394"/>
      <c r="CQ42" s="394"/>
      <c r="CR42" s="394"/>
      <c r="CS42" s="394"/>
      <c r="CT42" s="394"/>
      <c r="CU42" s="394"/>
    </row>
    <row r="43" spans="1:106" s="6" customFormat="1" ht="12" customHeight="1">
      <c r="A43" s="388"/>
      <c r="B43" s="388"/>
      <c r="C43" s="388"/>
      <c r="D43" s="388"/>
      <c r="E43" s="388"/>
      <c r="F43" s="442"/>
      <c r="G43" s="442"/>
      <c r="H43" s="442"/>
      <c r="I43" s="442"/>
      <c r="J43" s="442"/>
      <c r="K43" s="442"/>
      <c r="L43" s="442"/>
      <c r="M43" s="442"/>
      <c r="N43" s="442"/>
      <c r="O43" s="442"/>
      <c r="P43" s="442"/>
      <c r="Q43" s="442"/>
      <c r="R43" s="442"/>
      <c r="S43" s="442"/>
      <c r="T43" s="442"/>
      <c r="U43" s="442"/>
      <c r="V43" s="442"/>
      <c r="W43" s="442"/>
      <c r="X43" s="442"/>
      <c r="Y43" s="442"/>
      <c r="Z43" s="442"/>
      <c r="AA43" s="442"/>
      <c r="AB43" s="442"/>
      <c r="AC43" s="442"/>
      <c r="AD43" s="442"/>
      <c r="AE43" s="442"/>
      <c r="AF43" s="442"/>
      <c r="AG43" s="442"/>
      <c r="AH43" s="442"/>
      <c r="AI43" s="442"/>
      <c r="AJ43" s="442"/>
      <c r="AK43" s="442"/>
      <c r="AL43" s="442"/>
      <c r="AM43" s="442"/>
      <c r="AN43" s="442"/>
      <c r="AO43" s="442"/>
      <c r="AP43" s="442"/>
      <c r="AQ43" s="442"/>
      <c r="AR43" s="442"/>
      <c r="AS43" s="442"/>
      <c r="AT43" s="442"/>
      <c r="AU43" s="442"/>
      <c r="AV43" s="442"/>
      <c r="AW43" s="442"/>
      <c r="AX43" s="442"/>
      <c r="AY43" s="388"/>
      <c r="AZ43" s="388"/>
      <c r="BA43" s="388"/>
      <c r="BB43" s="388"/>
      <c r="BC43" s="388"/>
      <c r="BD43" s="388"/>
      <c r="BE43" s="388"/>
      <c r="BF43" s="388"/>
      <c r="BG43" s="388"/>
      <c r="BH43" s="388"/>
      <c r="BI43" s="388"/>
      <c r="BJ43" s="388"/>
      <c r="BK43" s="388"/>
      <c r="BL43" s="388"/>
      <c r="BM43" s="388"/>
      <c r="BN43" s="388"/>
      <c r="BO43" s="388"/>
      <c r="BP43" s="388"/>
      <c r="BQ43" s="388"/>
      <c r="BR43" s="388"/>
      <c r="BS43" s="388"/>
      <c r="BT43" s="388"/>
      <c r="BU43" s="388"/>
      <c r="BV43" s="388"/>
      <c r="BW43" s="388"/>
      <c r="BX43" s="394"/>
      <c r="BY43" s="394"/>
      <c r="BZ43" s="394"/>
      <c r="CA43" s="394"/>
      <c r="CB43" s="394"/>
      <c r="CC43" s="394"/>
      <c r="CD43" s="394"/>
      <c r="CE43" s="394"/>
      <c r="CF43" s="394"/>
      <c r="CG43" s="394"/>
      <c r="CH43" s="394"/>
      <c r="CI43" s="394"/>
      <c r="CJ43" s="394"/>
      <c r="CK43" s="394"/>
      <c r="CL43" s="394"/>
      <c r="CM43" s="394"/>
      <c r="CN43" s="394"/>
      <c r="CO43" s="394"/>
      <c r="CP43" s="394"/>
      <c r="CQ43" s="394"/>
      <c r="CR43" s="394"/>
      <c r="CS43" s="394"/>
      <c r="CT43" s="394"/>
      <c r="CU43" s="394"/>
    </row>
    <row r="44" spans="1:106" s="6" customFormat="1">
      <c r="A44" s="388"/>
      <c r="B44" s="388"/>
      <c r="C44" s="388"/>
      <c r="D44" s="388"/>
      <c r="E44" s="388"/>
      <c r="F44" s="442"/>
      <c r="G44" s="442"/>
      <c r="H44" s="442"/>
      <c r="I44" s="442"/>
      <c r="J44" s="442"/>
      <c r="K44" s="442"/>
      <c r="L44" s="442"/>
      <c r="M44" s="442"/>
      <c r="N44" s="442"/>
      <c r="O44" s="442"/>
      <c r="P44" s="442"/>
      <c r="Q44" s="442"/>
      <c r="R44" s="442"/>
      <c r="S44" s="442"/>
      <c r="T44" s="442"/>
      <c r="U44" s="442"/>
      <c r="V44" s="442"/>
      <c r="W44" s="442"/>
      <c r="X44" s="442"/>
      <c r="Y44" s="442"/>
      <c r="Z44" s="442"/>
      <c r="AA44" s="442"/>
      <c r="AB44" s="442"/>
      <c r="AC44" s="442"/>
      <c r="AD44" s="442"/>
      <c r="AE44" s="442"/>
      <c r="AF44" s="442"/>
      <c r="AG44" s="442"/>
      <c r="AH44" s="442"/>
      <c r="AI44" s="442"/>
      <c r="AJ44" s="442"/>
      <c r="AK44" s="442"/>
      <c r="AL44" s="442"/>
      <c r="AM44" s="442"/>
      <c r="AN44" s="442"/>
      <c r="AO44" s="442"/>
      <c r="AP44" s="442"/>
      <c r="AQ44" s="442"/>
      <c r="AR44" s="442"/>
      <c r="AS44" s="442"/>
      <c r="AT44" s="442"/>
      <c r="AU44" s="442"/>
      <c r="AV44" s="442"/>
      <c r="AW44" s="442"/>
      <c r="AX44" s="442"/>
      <c r="AY44" s="388"/>
      <c r="AZ44" s="388"/>
      <c r="BA44" s="388"/>
      <c r="BB44" s="388"/>
      <c r="BC44" s="388"/>
      <c r="BD44" s="388"/>
      <c r="BE44" s="388"/>
      <c r="BF44" s="388"/>
      <c r="BG44" s="388"/>
      <c r="BH44" s="388"/>
      <c r="BI44" s="388"/>
      <c r="BJ44" s="388"/>
      <c r="BK44" s="388"/>
      <c r="BL44" s="388"/>
      <c r="BM44" s="388"/>
      <c r="BN44" s="388"/>
      <c r="BO44" s="388"/>
      <c r="BP44" s="388"/>
      <c r="BQ44" s="388"/>
      <c r="BR44" s="388"/>
      <c r="BS44" s="388"/>
      <c r="BT44" s="388"/>
      <c r="BU44" s="388"/>
      <c r="BV44" s="388"/>
      <c r="BW44" s="388"/>
      <c r="BX44" s="394"/>
      <c r="BY44" s="394"/>
      <c r="BZ44" s="394"/>
      <c r="CA44" s="394"/>
      <c r="CB44" s="394"/>
      <c r="CC44" s="394"/>
      <c r="CD44" s="394"/>
      <c r="CE44" s="394"/>
      <c r="CF44" s="394"/>
      <c r="CG44" s="394"/>
      <c r="CH44" s="394"/>
      <c r="CI44" s="394"/>
      <c r="CJ44" s="394"/>
      <c r="CK44" s="394"/>
      <c r="CL44" s="394"/>
      <c r="CM44" s="394"/>
      <c r="CN44" s="394"/>
      <c r="CO44" s="394"/>
      <c r="CP44" s="394"/>
      <c r="CQ44" s="394"/>
      <c r="CR44" s="394"/>
      <c r="CS44" s="394"/>
      <c r="CT44" s="394"/>
      <c r="CU44" s="394"/>
    </row>
    <row r="45" spans="1:106" s="6" customFormat="1" ht="12" customHeight="1">
      <c r="A45" s="388"/>
      <c r="B45" s="388"/>
      <c r="C45" s="388"/>
      <c r="D45" s="388"/>
      <c r="E45" s="388"/>
      <c r="F45" s="442"/>
      <c r="G45" s="442"/>
      <c r="H45" s="442"/>
      <c r="I45" s="442"/>
      <c r="J45" s="442"/>
      <c r="K45" s="442"/>
      <c r="L45" s="442"/>
      <c r="M45" s="442"/>
      <c r="N45" s="442"/>
      <c r="O45" s="442"/>
      <c r="P45" s="442"/>
      <c r="Q45" s="442"/>
      <c r="R45" s="442"/>
      <c r="S45" s="442"/>
      <c r="T45" s="442"/>
      <c r="U45" s="442"/>
      <c r="V45" s="442"/>
      <c r="W45" s="442"/>
      <c r="X45" s="442"/>
      <c r="Y45" s="442"/>
      <c r="Z45" s="442"/>
      <c r="AA45" s="442"/>
      <c r="AB45" s="442"/>
      <c r="AC45" s="442"/>
      <c r="AD45" s="442"/>
      <c r="AE45" s="442"/>
      <c r="AF45" s="442"/>
      <c r="AG45" s="442"/>
      <c r="AH45" s="442"/>
      <c r="AI45" s="442"/>
      <c r="AJ45" s="442"/>
      <c r="AK45" s="442"/>
      <c r="AL45" s="442"/>
      <c r="AM45" s="442"/>
      <c r="AN45" s="442"/>
      <c r="AO45" s="442"/>
      <c r="AP45" s="442"/>
      <c r="AQ45" s="442"/>
      <c r="AR45" s="442"/>
      <c r="AS45" s="442"/>
      <c r="AT45" s="442"/>
      <c r="AU45" s="442"/>
      <c r="AV45" s="442"/>
      <c r="AW45" s="442"/>
      <c r="AX45" s="442"/>
      <c r="AY45" s="388"/>
      <c r="AZ45" s="388"/>
      <c r="BA45" s="388"/>
      <c r="BB45" s="388"/>
      <c r="BC45" s="388"/>
      <c r="BD45" s="388"/>
      <c r="BE45" s="388"/>
      <c r="BF45" s="388"/>
      <c r="BG45" s="388"/>
      <c r="BH45" s="388"/>
      <c r="BI45" s="388"/>
      <c r="BJ45" s="388"/>
      <c r="BK45" s="388"/>
      <c r="BL45" s="388"/>
      <c r="BM45" s="388"/>
      <c r="BN45" s="388"/>
      <c r="BO45" s="388"/>
      <c r="BP45" s="388"/>
      <c r="BQ45" s="388"/>
      <c r="BR45" s="388"/>
      <c r="BS45" s="388"/>
      <c r="BT45" s="388"/>
      <c r="BU45" s="388"/>
      <c r="BV45" s="388"/>
      <c r="BW45" s="388"/>
      <c r="BX45" s="394"/>
      <c r="BY45" s="394"/>
      <c r="BZ45" s="394"/>
      <c r="CA45" s="394"/>
      <c r="CB45" s="394"/>
      <c r="CC45" s="394"/>
      <c r="CD45" s="394"/>
      <c r="CE45" s="394"/>
      <c r="CF45" s="394"/>
      <c r="CG45" s="394"/>
      <c r="CH45" s="394"/>
      <c r="CI45" s="394"/>
      <c r="CJ45" s="394"/>
      <c r="CK45" s="394"/>
      <c r="CL45" s="394"/>
      <c r="CM45" s="394"/>
      <c r="CN45" s="394"/>
      <c r="CO45" s="394"/>
      <c r="CP45" s="394"/>
      <c r="CQ45" s="394"/>
      <c r="CR45" s="394"/>
      <c r="CS45" s="394"/>
      <c r="CT45" s="394"/>
      <c r="CU45" s="394"/>
    </row>
    <row r="46" spans="1:106" s="6" customFormat="1" ht="15" customHeight="1">
      <c r="A46" s="388"/>
      <c r="B46" s="388"/>
      <c r="C46" s="388"/>
      <c r="D46" s="388"/>
      <c r="E46" s="388"/>
      <c r="F46" s="442"/>
      <c r="G46" s="442"/>
      <c r="H46" s="442"/>
      <c r="I46" s="442"/>
      <c r="J46" s="442"/>
      <c r="K46" s="442"/>
      <c r="L46" s="442"/>
      <c r="M46" s="442"/>
      <c r="N46" s="442"/>
      <c r="O46" s="442"/>
      <c r="P46" s="442"/>
      <c r="Q46" s="442"/>
      <c r="R46" s="442"/>
      <c r="S46" s="442"/>
      <c r="T46" s="442"/>
      <c r="U46" s="442"/>
      <c r="V46" s="442"/>
      <c r="W46" s="442"/>
      <c r="X46" s="442"/>
      <c r="Y46" s="442"/>
      <c r="Z46" s="442"/>
      <c r="AA46" s="442"/>
      <c r="AB46" s="442"/>
      <c r="AC46" s="442"/>
      <c r="AD46" s="442"/>
      <c r="AE46" s="442"/>
      <c r="AF46" s="442"/>
      <c r="AG46" s="442"/>
      <c r="AH46" s="442"/>
      <c r="AI46" s="442"/>
      <c r="AJ46" s="442"/>
      <c r="AK46" s="442"/>
      <c r="AL46" s="442"/>
      <c r="AM46" s="442"/>
      <c r="AN46" s="442"/>
      <c r="AO46" s="442"/>
      <c r="AP46" s="442"/>
      <c r="AQ46" s="442"/>
      <c r="AR46" s="442"/>
      <c r="AS46" s="442"/>
      <c r="AT46" s="442"/>
      <c r="AU46" s="442"/>
      <c r="AV46" s="442"/>
      <c r="AW46" s="442"/>
      <c r="AX46" s="442"/>
      <c r="AY46" s="388"/>
      <c r="AZ46" s="388"/>
      <c r="BA46" s="388"/>
      <c r="BB46" s="388"/>
      <c r="BC46" s="388"/>
      <c r="BD46" s="388"/>
      <c r="BE46" s="388"/>
      <c r="BF46" s="388"/>
      <c r="BG46" s="388"/>
      <c r="BH46" s="388"/>
      <c r="BI46" s="388"/>
      <c r="BJ46" s="388"/>
      <c r="BK46" s="388"/>
      <c r="BL46" s="388"/>
      <c r="BM46" s="388"/>
      <c r="BN46" s="388"/>
      <c r="BO46" s="388"/>
      <c r="BP46" s="388"/>
      <c r="BQ46" s="388"/>
      <c r="BR46" s="388"/>
      <c r="BS46" s="388"/>
      <c r="BT46" s="388"/>
      <c r="BU46" s="388"/>
      <c r="BV46" s="388"/>
      <c r="BW46" s="388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</row>
    <row r="47" spans="1:106" s="6" customFormat="1" ht="15" customHeight="1">
      <c r="A47" s="388"/>
      <c r="B47" s="388"/>
      <c r="C47" s="388"/>
      <c r="D47" s="388"/>
      <c r="E47" s="388"/>
      <c r="F47" s="447"/>
      <c r="G47" s="447"/>
      <c r="H47" s="447"/>
      <c r="I47" s="447"/>
      <c r="J47" s="447"/>
      <c r="K47" s="447"/>
      <c r="L47" s="447"/>
      <c r="M47" s="447"/>
      <c r="N47" s="447"/>
      <c r="O47" s="447"/>
      <c r="P47" s="447"/>
      <c r="Q47" s="447"/>
      <c r="R47" s="447"/>
      <c r="S47" s="447"/>
      <c r="T47" s="447"/>
      <c r="U47" s="447"/>
      <c r="V47" s="447"/>
      <c r="W47" s="447"/>
      <c r="X47" s="447"/>
      <c r="Y47" s="447"/>
      <c r="Z47" s="447"/>
      <c r="AA47" s="447"/>
      <c r="AB47" s="447"/>
      <c r="AC47" s="447"/>
      <c r="AD47" s="447"/>
      <c r="AE47" s="447"/>
      <c r="AF47" s="447"/>
      <c r="AG47" s="447"/>
      <c r="AH47" s="447"/>
      <c r="AI47" s="447"/>
      <c r="AJ47" s="447"/>
      <c r="AK47" s="447"/>
      <c r="AL47" s="447"/>
      <c r="AM47" s="447"/>
      <c r="AN47" s="447"/>
      <c r="AO47" s="447"/>
      <c r="AP47" s="447"/>
      <c r="AQ47" s="447"/>
      <c r="AR47" s="447"/>
      <c r="AS47" s="447"/>
      <c r="AT47" s="447"/>
      <c r="AU47" s="447"/>
      <c r="AV47" s="447"/>
      <c r="AW47" s="447"/>
      <c r="AX47" s="447"/>
      <c r="AY47" s="388"/>
      <c r="AZ47" s="388"/>
      <c r="BA47" s="388"/>
      <c r="BB47" s="388"/>
      <c r="BC47" s="388"/>
      <c r="BD47" s="388"/>
      <c r="BE47" s="388"/>
      <c r="BF47" s="388"/>
      <c r="BG47" s="388"/>
      <c r="BH47" s="388"/>
      <c r="BI47" s="388"/>
      <c r="BJ47" s="388"/>
      <c r="BK47" s="388"/>
      <c r="BL47" s="388"/>
      <c r="BM47" s="388"/>
      <c r="BN47" s="388"/>
      <c r="BO47" s="388"/>
      <c r="BP47" s="388"/>
      <c r="BQ47" s="388"/>
      <c r="BR47" s="388"/>
      <c r="BS47" s="388"/>
      <c r="BT47" s="388"/>
      <c r="BU47" s="388"/>
      <c r="BV47" s="388"/>
      <c r="BW47" s="388"/>
      <c r="BX47" s="394"/>
      <c r="BY47" s="394"/>
      <c r="BZ47" s="394"/>
      <c r="CA47" s="394"/>
      <c r="CB47" s="394"/>
      <c r="CC47" s="394"/>
      <c r="CD47" s="394"/>
      <c r="CE47" s="394"/>
      <c r="CF47" s="394"/>
      <c r="CG47" s="394"/>
      <c r="CH47" s="394"/>
      <c r="CI47" s="394"/>
      <c r="CJ47" s="394"/>
      <c r="CK47" s="394"/>
      <c r="CL47" s="394"/>
      <c r="CM47" s="394"/>
      <c r="CN47" s="394"/>
      <c r="CO47" s="394"/>
      <c r="CP47" s="394"/>
      <c r="CQ47" s="394"/>
      <c r="CR47" s="394"/>
      <c r="CS47" s="394"/>
      <c r="CT47" s="394"/>
      <c r="CU47" s="394"/>
    </row>
    <row r="48" spans="1:106" s="6" customFormat="1">
      <c r="A48" s="388"/>
      <c r="B48" s="388"/>
      <c r="C48" s="388"/>
      <c r="D48" s="388"/>
      <c r="E48" s="388"/>
      <c r="F48" s="442"/>
      <c r="G48" s="442"/>
      <c r="H48" s="442"/>
      <c r="I48" s="442"/>
      <c r="J48" s="442"/>
      <c r="K48" s="442"/>
      <c r="L48" s="442"/>
      <c r="M48" s="442"/>
      <c r="N48" s="442"/>
      <c r="O48" s="442"/>
      <c r="P48" s="442"/>
      <c r="Q48" s="442"/>
      <c r="R48" s="442"/>
      <c r="S48" s="442"/>
      <c r="T48" s="442"/>
      <c r="U48" s="442"/>
      <c r="V48" s="442"/>
      <c r="W48" s="442"/>
      <c r="X48" s="442"/>
      <c r="Y48" s="442"/>
      <c r="Z48" s="442"/>
      <c r="AA48" s="442"/>
      <c r="AB48" s="442"/>
      <c r="AC48" s="442"/>
      <c r="AD48" s="442"/>
      <c r="AE48" s="442"/>
      <c r="AF48" s="442"/>
      <c r="AG48" s="442"/>
      <c r="AH48" s="442"/>
      <c r="AI48" s="442"/>
      <c r="AJ48" s="442"/>
      <c r="AK48" s="442"/>
      <c r="AL48" s="442"/>
      <c r="AM48" s="442"/>
      <c r="AN48" s="442"/>
      <c r="AO48" s="442"/>
      <c r="AP48" s="442"/>
      <c r="AQ48" s="442"/>
      <c r="AR48" s="442"/>
      <c r="AS48" s="442"/>
      <c r="AT48" s="442"/>
      <c r="AU48" s="442"/>
      <c r="AV48" s="442"/>
      <c r="AW48" s="442"/>
      <c r="AX48" s="442"/>
      <c r="AY48" s="388"/>
      <c r="AZ48" s="388"/>
      <c r="BA48" s="388"/>
      <c r="BB48" s="388"/>
      <c r="BC48" s="388"/>
      <c r="BD48" s="388"/>
      <c r="BE48" s="388"/>
      <c r="BF48" s="388"/>
      <c r="BG48" s="388"/>
      <c r="BH48" s="388"/>
      <c r="BI48" s="388"/>
      <c r="BJ48" s="388"/>
      <c r="BK48" s="388"/>
      <c r="BL48" s="388"/>
      <c r="BM48" s="388"/>
      <c r="BN48" s="388"/>
      <c r="BO48" s="388"/>
      <c r="BP48" s="388"/>
      <c r="BQ48" s="388"/>
      <c r="BR48" s="388"/>
      <c r="BS48" s="388"/>
      <c r="BT48" s="388"/>
      <c r="BU48" s="388"/>
      <c r="BV48" s="388"/>
      <c r="BW48" s="388"/>
      <c r="BX48" s="394"/>
      <c r="BY48" s="394"/>
      <c r="BZ48" s="394"/>
      <c r="CA48" s="394"/>
      <c r="CB48" s="394"/>
      <c r="CC48" s="394"/>
      <c r="CD48" s="394"/>
      <c r="CE48" s="394"/>
      <c r="CF48" s="394"/>
      <c r="CG48" s="394"/>
      <c r="CH48" s="394"/>
      <c r="CI48" s="394"/>
      <c r="CJ48" s="394"/>
      <c r="CK48" s="394"/>
      <c r="CL48" s="394"/>
      <c r="CM48" s="394"/>
      <c r="CN48" s="394"/>
      <c r="CO48" s="394"/>
      <c r="CP48" s="394"/>
      <c r="CQ48" s="394"/>
      <c r="CR48" s="394"/>
      <c r="CS48" s="394"/>
      <c r="CT48" s="394"/>
      <c r="CU48" s="394"/>
    </row>
    <row r="49" spans="1:99" s="6" customFormat="1" ht="12" customHeight="1">
      <c r="A49" s="388"/>
      <c r="B49" s="388"/>
      <c r="C49" s="388"/>
      <c r="D49" s="388"/>
      <c r="E49" s="388"/>
      <c r="F49" s="442"/>
      <c r="G49" s="442"/>
      <c r="H49" s="442"/>
      <c r="I49" s="442"/>
      <c r="J49" s="442"/>
      <c r="K49" s="442"/>
      <c r="L49" s="442"/>
      <c r="M49" s="442"/>
      <c r="N49" s="442"/>
      <c r="O49" s="442"/>
      <c r="P49" s="442"/>
      <c r="Q49" s="442"/>
      <c r="R49" s="442"/>
      <c r="S49" s="442"/>
      <c r="T49" s="442"/>
      <c r="U49" s="442"/>
      <c r="V49" s="442"/>
      <c r="W49" s="442"/>
      <c r="X49" s="442"/>
      <c r="Y49" s="442"/>
      <c r="Z49" s="442"/>
      <c r="AA49" s="442"/>
      <c r="AB49" s="442"/>
      <c r="AC49" s="442"/>
      <c r="AD49" s="442"/>
      <c r="AE49" s="442"/>
      <c r="AF49" s="442"/>
      <c r="AG49" s="442"/>
      <c r="AH49" s="442"/>
      <c r="AI49" s="442"/>
      <c r="AJ49" s="442"/>
      <c r="AK49" s="442"/>
      <c r="AL49" s="442"/>
      <c r="AM49" s="442"/>
      <c r="AN49" s="442"/>
      <c r="AO49" s="442"/>
      <c r="AP49" s="442"/>
      <c r="AQ49" s="442"/>
      <c r="AR49" s="442"/>
      <c r="AS49" s="442"/>
      <c r="AT49" s="442"/>
      <c r="AU49" s="442"/>
      <c r="AV49" s="442"/>
      <c r="AW49" s="442"/>
      <c r="AX49" s="442"/>
      <c r="AY49" s="388"/>
      <c r="AZ49" s="388"/>
      <c r="BA49" s="388"/>
      <c r="BB49" s="388"/>
      <c r="BC49" s="388"/>
      <c r="BD49" s="388"/>
      <c r="BE49" s="388"/>
      <c r="BF49" s="388"/>
      <c r="BG49" s="388"/>
      <c r="BH49" s="388"/>
      <c r="BI49" s="388"/>
      <c r="BJ49" s="388"/>
      <c r="BK49" s="388"/>
      <c r="BL49" s="388"/>
      <c r="BM49" s="388"/>
      <c r="BN49" s="388"/>
      <c r="BO49" s="388"/>
      <c r="BP49" s="388"/>
      <c r="BQ49" s="388"/>
      <c r="BR49" s="388"/>
      <c r="BS49" s="388"/>
      <c r="BT49" s="388"/>
      <c r="BU49" s="388"/>
      <c r="BV49" s="388"/>
      <c r="BW49" s="388"/>
      <c r="BX49" s="394"/>
      <c r="BY49" s="394"/>
      <c r="BZ49" s="394"/>
      <c r="CA49" s="394"/>
      <c r="CB49" s="394"/>
      <c r="CC49" s="394"/>
      <c r="CD49" s="394"/>
      <c r="CE49" s="394"/>
      <c r="CF49" s="394"/>
      <c r="CG49" s="394"/>
      <c r="CH49" s="394"/>
      <c r="CI49" s="394"/>
      <c r="CJ49" s="394"/>
      <c r="CK49" s="394"/>
      <c r="CL49" s="394"/>
      <c r="CM49" s="394"/>
      <c r="CN49" s="394"/>
      <c r="CO49" s="394"/>
      <c r="CP49" s="394"/>
      <c r="CQ49" s="394"/>
      <c r="CR49" s="394"/>
      <c r="CS49" s="394"/>
      <c r="CT49" s="394"/>
      <c r="CU49" s="394"/>
    </row>
    <row r="50" spans="1:99" s="6" customFormat="1">
      <c r="A50" s="388"/>
      <c r="B50" s="388"/>
      <c r="C50" s="388"/>
      <c r="D50" s="388"/>
      <c r="E50" s="388"/>
      <c r="F50" s="442"/>
      <c r="G50" s="442"/>
      <c r="H50" s="442"/>
      <c r="I50" s="442"/>
      <c r="J50" s="442"/>
      <c r="K50" s="442"/>
      <c r="L50" s="442"/>
      <c r="M50" s="442"/>
      <c r="N50" s="442"/>
      <c r="O50" s="442"/>
      <c r="P50" s="442"/>
      <c r="Q50" s="442"/>
      <c r="R50" s="442"/>
      <c r="S50" s="442"/>
      <c r="T50" s="442"/>
      <c r="U50" s="442"/>
      <c r="V50" s="442"/>
      <c r="W50" s="442"/>
      <c r="X50" s="442"/>
      <c r="Y50" s="442"/>
      <c r="Z50" s="442"/>
      <c r="AA50" s="442"/>
      <c r="AB50" s="442"/>
      <c r="AC50" s="442"/>
      <c r="AD50" s="442"/>
      <c r="AE50" s="442"/>
      <c r="AF50" s="442"/>
      <c r="AG50" s="442"/>
      <c r="AH50" s="442"/>
      <c r="AI50" s="442"/>
      <c r="AJ50" s="442"/>
      <c r="AK50" s="442"/>
      <c r="AL50" s="442"/>
      <c r="AM50" s="442"/>
      <c r="AN50" s="442"/>
      <c r="AO50" s="442"/>
      <c r="AP50" s="442"/>
      <c r="AQ50" s="442"/>
      <c r="AR50" s="442"/>
      <c r="AS50" s="442"/>
      <c r="AT50" s="442"/>
      <c r="AU50" s="442"/>
      <c r="AV50" s="442"/>
      <c r="AW50" s="442"/>
      <c r="AX50" s="442"/>
      <c r="AY50" s="388"/>
      <c r="AZ50" s="388"/>
      <c r="BA50" s="388"/>
      <c r="BB50" s="388"/>
      <c r="BC50" s="388"/>
      <c r="BD50" s="388"/>
      <c r="BE50" s="388"/>
      <c r="BF50" s="388"/>
      <c r="BG50" s="388"/>
      <c r="BH50" s="388"/>
      <c r="BI50" s="388"/>
      <c r="BJ50" s="388"/>
      <c r="BK50" s="388"/>
      <c r="BL50" s="388"/>
      <c r="BM50" s="388"/>
      <c r="BN50" s="388"/>
      <c r="BO50" s="388"/>
      <c r="BP50" s="388"/>
      <c r="BQ50" s="388"/>
      <c r="BR50" s="388"/>
      <c r="BS50" s="388"/>
      <c r="BT50" s="388"/>
      <c r="BU50" s="388"/>
      <c r="BV50" s="388"/>
      <c r="BW50" s="388"/>
      <c r="BX50" s="394"/>
      <c r="BY50" s="394"/>
      <c r="BZ50" s="394"/>
      <c r="CA50" s="394"/>
      <c r="CB50" s="394"/>
      <c r="CC50" s="394"/>
      <c r="CD50" s="394"/>
      <c r="CE50" s="394"/>
      <c r="CF50" s="394"/>
      <c r="CG50" s="394"/>
      <c r="CH50" s="394"/>
      <c r="CI50" s="394"/>
      <c r="CJ50" s="394"/>
      <c r="CK50" s="394"/>
      <c r="CL50" s="394"/>
      <c r="CM50" s="394"/>
      <c r="CN50" s="394"/>
      <c r="CO50" s="394"/>
      <c r="CP50" s="394"/>
      <c r="CQ50" s="394"/>
      <c r="CR50" s="394"/>
      <c r="CS50" s="394"/>
      <c r="CT50" s="394"/>
      <c r="CU50" s="394"/>
    </row>
    <row r="51" spans="1:99" s="6" customFormat="1" ht="12" customHeight="1">
      <c r="A51" s="388"/>
      <c r="B51" s="388"/>
      <c r="C51" s="388"/>
      <c r="D51" s="388"/>
      <c r="E51" s="388"/>
      <c r="F51" s="442"/>
      <c r="G51" s="442"/>
      <c r="H51" s="442"/>
      <c r="I51" s="442"/>
      <c r="J51" s="442"/>
      <c r="K51" s="442"/>
      <c r="L51" s="442"/>
      <c r="M51" s="442"/>
      <c r="N51" s="442"/>
      <c r="O51" s="442"/>
      <c r="P51" s="442"/>
      <c r="Q51" s="442"/>
      <c r="R51" s="442"/>
      <c r="S51" s="442"/>
      <c r="T51" s="442"/>
      <c r="U51" s="442"/>
      <c r="V51" s="442"/>
      <c r="W51" s="442"/>
      <c r="X51" s="442"/>
      <c r="Y51" s="442"/>
      <c r="Z51" s="442"/>
      <c r="AA51" s="442"/>
      <c r="AB51" s="442"/>
      <c r="AC51" s="442"/>
      <c r="AD51" s="442"/>
      <c r="AE51" s="442"/>
      <c r="AF51" s="442"/>
      <c r="AG51" s="442"/>
      <c r="AH51" s="442"/>
      <c r="AI51" s="442"/>
      <c r="AJ51" s="442"/>
      <c r="AK51" s="442"/>
      <c r="AL51" s="442"/>
      <c r="AM51" s="442"/>
      <c r="AN51" s="442"/>
      <c r="AO51" s="442"/>
      <c r="AP51" s="442"/>
      <c r="AQ51" s="442"/>
      <c r="AR51" s="442"/>
      <c r="AS51" s="442"/>
      <c r="AT51" s="442"/>
      <c r="AU51" s="442"/>
      <c r="AV51" s="442"/>
      <c r="AW51" s="442"/>
      <c r="AX51" s="442"/>
      <c r="AY51" s="388"/>
      <c r="AZ51" s="388"/>
      <c r="BA51" s="388"/>
      <c r="BB51" s="388"/>
      <c r="BC51" s="388"/>
      <c r="BD51" s="388"/>
      <c r="BE51" s="388"/>
      <c r="BF51" s="388"/>
      <c r="BG51" s="388"/>
      <c r="BH51" s="388"/>
      <c r="BI51" s="388"/>
      <c r="BJ51" s="388"/>
      <c r="BK51" s="388"/>
      <c r="BL51" s="388"/>
      <c r="BM51" s="388"/>
      <c r="BN51" s="388"/>
      <c r="BO51" s="388"/>
      <c r="BP51" s="388"/>
      <c r="BQ51" s="388"/>
      <c r="BR51" s="388"/>
      <c r="BS51" s="388"/>
      <c r="BT51" s="388"/>
      <c r="BU51" s="388"/>
      <c r="BV51" s="388"/>
      <c r="BW51" s="388"/>
      <c r="BX51" s="394"/>
      <c r="BY51" s="394"/>
      <c r="BZ51" s="394"/>
      <c r="CA51" s="394"/>
      <c r="CB51" s="394"/>
      <c r="CC51" s="394"/>
      <c r="CD51" s="394"/>
      <c r="CE51" s="394"/>
      <c r="CF51" s="394"/>
      <c r="CG51" s="394"/>
      <c r="CH51" s="394"/>
      <c r="CI51" s="394"/>
      <c r="CJ51" s="394"/>
      <c r="CK51" s="394"/>
      <c r="CL51" s="394"/>
      <c r="CM51" s="394"/>
      <c r="CN51" s="394"/>
      <c r="CO51" s="394"/>
      <c r="CP51" s="394"/>
      <c r="CQ51" s="394"/>
      <c r="CR51" s="394"/>
      <c r="CS51" s="394"/>
      <c r="CT51" s="394"/>
      <c r="CU51" s="394"/>
    </row>
    <row r="52" spans="1:99" s="6" customFormat="1" ht="15" customHeight="1">
      <c r="A52" s="388"/>
      <c r="B52" s="388"/>
      <c r="C52" s="388"/>
      <c r="D52" s="388"/>
      <c r="E52" s="388"/>
      <c r="F52" s="447"/>
      <c r="G52" s="447"/>
      <c r="H52" s="447"/>
      <c r="I52" s="447"/>
      <c r="J52" s="447"/>
      <c r="K52" s="447"/>
      <c r="L52" s="447"/>
      <c r="M52" s="447"/>
      <c r="N52" s="447"/>
      <c r="O52" s="447"/>
      <c r="P52" s="447"/>
      <c r="Q52" s="447"/>
      <c r="R52" s="447"/>
      <c r="S52" s="447"/>
      <c r="T52" s="447"/>
      <c r="U52" s="447"/>
      <c r="V52" s="447"/>
      <c r="W52" s="447"/>
      <c r="X52" s="447"/>
      <c r="Y52" s="447"/>
      <c r="Z52" s="447"/>
      <c r="AA52" s="447"/>
      <c r="AB52" s="447"/>
      <c r="AC52" s="447"/>
      <c r="AD52" s="447"/>
      <c r="AE52" s="447"/>
      <c r="AF52" s="447"/>
      <c r="AG52" s="447"/>
      <c r="AH52" s="447"/>
      <c r="AI52" s="447"/>
      <c r="AJ52" s="447"/>
      <c r="AK52" s="447"/>
      <c r="AL52" s="447"/>
      <c r="AM52" s="447"/>
      <c r="AN52" s="447"/>
      <c r="AO52" s="447"/>
      <c r="AP52" s="447"/>
      <c r="AQ52" s="447"/>
      <c r="AR52" s="447"/>
      <c r="AS52" s="447"/>
      <c r="AT52" s="447"/>
      <c r="AU52" s="447"/>
      <c r="AV52" s="447"/>
      <c r="AW52" s="447"/>
      <c r="AX52" s="447"/>
      <c r="AY52" s="388"/>
      <c r="AZ52" s="388"/>
      <c r="BA52" s="388"/>
      <c r="BB52" s="388"/>
      <c r="BC52" s="388"/>
      <c r="BD52" s="388"/>
      <c r="BE52" s="388"/>
      <c r="BF52" s="388"/>
      <c r="BG52" s="388"/>
      <c r="BH52" s="388"/>
      <c r="BI52" s="388"/>
      <c r="BJ52" s="388"/>
      <c r="BK52" s="388"/>
      <c r="BL52" s="388"/>
      <c r="BM52" s="388"/>
      <c r="BN52" s="388"/>
      <c r="BO52" s="388"/>
      <c r="BP52" s="388"/>
      <c r="BQ52" s="388"/>
      <c r="BR52" s="388"/>
      <c r="BS52" s="388"/>
      <c r="BT52" s="388"/>
      <c r="BU52" s="388"/>
      <c r="BV52" s="388"/>
      <c r="BW52" s="388"/>
      <c r="BX52" s="394"/>
      <c r="BY52" s="394"/>
      <c r="BZ52" s="394"/>
      <c r="CA52" s="394"/>
      <c r="CB52" s="394"/>
      <c r="CC52" s="394"/>
      <c r="CD52" s="394"/>
      <c r="CE52" s="394"/>
      <c r="CF52" s="394"/>
      <c r="CG52" s="394"/>
      <c r="CH52" s="394"/>
      <c r="CI52" s="394"/>
      <c r="CJ52" s="394"/>
      <c r="CK52" s="394"/>
      <c r="CL52" s="394"/>
      <c r="CM52" s="394"/>
      <c r="CN52" s="394"/>
      <c r="CO52" s="394"/>
      <c r="CP52" s="394"/>
      <c r="CQ52" s="394"/>
      <c r="CR52" s="394"/>
      <c r="CS52" s="394"/>
      <c r="CT52" s="394"/>
      <c r="CU52" s="394"/>
    </row>
    <row r="53" spans="1:99" s="6" customFormat="1" ht="12" customHeight="1">
      <c r="A53" s="388"/>
      <c r="B53" s="388"/>
      <c r="C53" s="388"/>
      <c r="D53" s="388"/>
      <c r="E53" s="388"/>
      <c r="F53" s="442"/>
      <c r="G53" s="442"/>
      <c r="H53" s="442"/>
      <c r="I53" s="442"/>
      <c r="J53" s="442"/>
      <c r="K53" s="442"/>
      <c r="L53" s="442"/>
      <c r="M53" s="442"/>
      <c r="N53" s="442"/>
      <c r="O53" s="442"/>
      <c r="P53" s="442"/>
      <c r="Q53" s="442"/>
      <c r="R53" s="442"/>
      <c r="S53" s="442"/>
      <c r="T53" s="442"/>
      <c r="U53" s="442"/>
      <c r="V53" s="442"/>
      <c r="W53" s="442"/>
      <c r="X53" s="442"/>
      <c r="Y53" s="442"/>
      <c r="Z53" s="442"/>
      <c r="AA53" s="442"/>
      <c r="AB53" s="442"/>
      <c r="AC53" s="442"/>
      <c r="AD53" s="442"/>
      <c r="AE53" s="442"/>
      <c r="AF53" s="442"/>
      <c r="AG53" s="442"/>
      <c r="AH53" s="442"/>
      <c r="AI53" s="442"/>
      <c r="AJ53" s="442"/>
      <c r="AK53" s="442"/>
      <c r="AL53" s="442"/>
      <c r="AM53" s="442"/>
      <c r="AN53" s="442"/>
      <c r="AO53" s="442"/>
      <c r="AP53" s="442"/>
      <c r="AQ53" s="442"/>
      <c r="AR53" s="442"/>
      <c r="AS53" s="442"/>
      <c r="AT53" s="442"/>
      <c r="AU53" s="442"/>
      <c r="AV53" s="442"/>
      <c r="AW53" s="442"/>
      <c r="AX53" s="442"/>
      <c r="AY53" s="388"/>
      <c r="AZ53" s="388"/>
      <c r="BA53" s="388"/>
      <c r="BB53" s="388"/>
      <c r="BC53" s="388"/>
      <c r="BD53" s="388"/>
      <c r="BE53" s="388"/>
      <c r="BF53" s="388"/>
      <c r="BG53" s="388"/>
      <c r="BH53" s="388"/>
      <c r="BI53" s="388"/>
      <c r="BJ53" s="388"/>
      <c r="BK53" s="388"/>
      <c r="BL53" s="388"/>
      <c r="BM53" s="388"/>
      <c r="BN53" s="388"/>
      <c r="BO53" s="388"/>
      <c r="BP53" s="388"/>
      <c r="BQ53" s="388"/>
      <c r="BR53" s="388"/>
      <c r="BS53" s="388"/>
      <c r="BT53" s="388"/>
      <c r="BU53" s="388"/>
      <c r="BV53" s="388"/>
      <c r="BW53" s="388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</row>
    <row r="54" spans="1:99" s="6" customFormat="1" ht="12" customHeight="1">
      <c r="A54" s="388"/>
      <c r="B54" s="388"/>
      <c r="C54" s="388"/>
      <c r="D54" s="388"/>
      <c r="E54" s="388"/>
      <c r="F54" s="442"/>
      <c r="G54" s="442"/>
      <c r="H54" s="442"/>
      <c r="I54" s="442"/>
      <c r="J54" s="442"/>
      <c r="K54" s="442"/>
      <c r="L54" s="442"/>
      <c r="M54" s="442"/>
      <c r="N54" s="442"/>
      <c r="O54" s="442"/>
      <c r="P54" s="442"/>
      <c r="Q54" s="442"/>
      <c r="R54" s="442"/>
      <c r="S54" s="442"/>
      <c r="T54" s="442"/>
      <c r="U54" s="442"/>
      <c r="V54" s="442"/>
      <c r="W54" s="442"/>
      <c r="X54" s="442"/>
      <c r="Y54" s="442"/>
      <c r="Z54" s="442"/>
      <c r="AA54" s="442"/>
      <c r="AB54" s="442"/>
      <c r="AC54" s="442"/>
      <c r="AD54" s="442"/>
      <c r="AE54" s="442"/>
      <c r="AF54" s="442"/>
      <c r="AG54" s="442"/>
      <c r="AH54" s="442"/>
      <c r="AI54" s="442"/>
      <c r="AJ54" s="442"/>
      <c r="AK54" s="442"/>
      <c r="AL54" s="442"/>
      <c r="AM54" s="442"/>
      <c r="AN54" s="442"/>
      <c r="AO54" s="442"/>
      <c r="AP54" s="442"/>
      <c r="AQ54" s="442"/>
      <c r="AR54" s="442"/>
      <c r="AS54" s="442"/>
      <c r="AT54" s="442"/>
      <c r="AU54" s="442"/>
      <c r="AV54" s="442"/>
      <c r="AW54" s="442"/>
      <c r="AX54" s="442"/>
      <c r="AY54" s="388"/>
      <c r="AZ54" s="388"/>
      <c r="BA54" s="388"/>
      <c r="BB54" s="388"/>
      <c r="BC54" s="388"/>
      <c r="BD54" s="388"/>
      <c r="BE54" s="388"/>
      <c r="BF54" s="388"/>
      <c r="BG54" s="388"/>
      <c r="BH54" s="388"/>
      <c r="BI54" s="388"/>
      <c r="BJ54" s="388"/>
      <c r="BK54" s="388"/>
      <c r="BL54" s="388"/>
      <c r="BM54" s="388"/>
      <c r="BN54" s="388"/>
      <c r="BO54" s="388"/>
      <c r="BP54" s="388"/>
      <c r="BQ54" s="388"/>
      <c r="BR54" s="388"/>
      <c r="BS54" s="388"/>
      <c r="BT54" s="388"/>
      <c r="BU54" s="388"/>
      <c r="BV54" s="388"/>
      <c r="BW54" s="388"/>
      <c r="BX54" s="394"/>
      <c r="BY54" s="394"/>
      <c r="BZ54" s="394"/>
      <c r="CA54" s="394"/>
      <c r="CB54" s="394"/>
      <c r="CC54" s="394"/>
      <c r="CD54" s="394"/>
      <c r="CE54" s="394"/>
      <c r="CF54" s="394"/>
      <c r="CG54" s="394"/>
      <c r="CH54" s="394"/>
      <c r="CI54" s="394"/>
      <c r="CJ54" s="394"/>
      <c r="CK54" s="394"/>
      <c r="CL54" s="394"/>
      <c r="CM54" s="394"/>
      <c r="CN54" s="394"/>
      <c r="CO54" s="394"/>
      <c r="CP54" s="394"/>
      <c r="CQ54" s="394"/>
      <c r="CR54" s="394"/>
      <c r="CS54" s="394"/>
      <c r="CT54" s="394"/>
      <c r="CU54" s="394"/>
    </row>
    <row r="55" spans="1:99" s="6" customFormat="1" ht="15" customHeight="1">
      <c r="A55" s="388"/>
      <c r="B55" s="388"/>
      <c r="C55" s="388"/>
      <c r="D55" s="388"/>
      <c r="E55" s="388"/>
      <c r="F55" s="442"/>
      <c r="G55" s="442"/>
      <c r="H55" s="442"/>
      <c r="I55" s="442"/>
      <c r="J55" s="442"/>
      <c r="K55" s="442"/>
      <c r="L55" s="442"/>
      <c r="M55" s="442"/>
      <c r="N55" s="442"/>
      <c r="O55" s="442"/>
      <c r="P55" s="442"/>
      <c r="Q55" s="442"/>
      <c r="R55" s="442"/>
      <c r="S55" s="442"/>
      <c r="T55" s="442"/>
      <c r="U55" s="442"/>
      <c r="V55" s="442"/>
      <c r="W55" s="442"/>
      <c r="X55" s="442"/>
      <c r="Y55" s="442"/>
      <c r="Z55" s="442"/>
      <c r="AA55" s="442"/>
      <c r="AB55" s="442"/>
      <c r="AC55" s="442"/>
      <c r="AD55" s="442"/>
      <c r="AE55" s="442"/>
      <c r="AF55" s="442"/>
      <c r="AG55" s="442"/>
      <c r="AH55" s="442"/>
      <c r="AI55" s="442"/>
      <c r="AJ55" s="442"/>
      <c r="AK55" s="442"/>
      <c r="AL55" s="442"/>
      <c r="AM55" s="442"/>
      <c r="AN55" s="442"/>
      <c r="AO55" s="442"/>
      <c r="AP55" s="442"/>
      <c r="AQ55" s="442"/>
      <c r="AR55" s="442"/>
      <c r="AS55" s="442"/>
      <c r="AT55" s="442"/>
      <c r="AU55" s="442"/>
      <c r="AV55" s="442"/>
      <c r="AW55" s="442"/>
      <c r="AX55" s="442"/>
      <c r="AY55" s="388"/>
      <c r="AZ55" s="388"/>
      <c r="BA55" s="388"/>
      <c r="BB55" s="388"/>
      <c r="BC55" s="388"/>
      <c r="BD55" s="388"/>
      <c r="BE55" s="388"/>
      <c r="BF55" s="388"/>
      <c r="BG55" s="388"/>
      <c r="BH55" s="388"/>
      <c r="BI55" s="388"/>
      <c r="BJ55" s="388"/>
      <c r="BK55" s="388"/>
      <c r="BL55" s="388"/>
      <c r="BM55" s="388"/>
      <c r="BN55" s="388"/>
      <c r="BO55" s="388"/>
      <c r="BP55" s="388"/>
      <c r="BQ55" s="388"/>
      <c r="BR55" s="388"/>
      <c r="BS55" s="388"/>
      <c r="BT55" s="388"/>
      <c r="BU55" s="388"/>
      <c r="BV55" s="388"/>
      <c r="BW55" s="388"/>
      <c r="BX55" s="394"/>
      <c r="BY55" s="394"/>
      <c r="BZ55" s="394"/>
      <c r="CA55" s="394"/>
      <c r="CB55" s="394"/>
      <c r="CC55" s="394"/>
      <c r="CD55" s="394"/>
      <c r="CE55" s="394"/>
      <c r="CF55" s="394"/>
      <c r="CG55" s="394"/>
      <c r="CH55" s="394"/>
      <c r="CI55" s="394"/>
      <c r="CJ55" s="394"/>
      <c r="CK55" s="394"/>
      <c r="CL55" s="394"/>
      <c r="CM55" s="394"/>
      <c r="CN55" s="394"/>
      <c r="CO55" s="394"/>
      <c r="CP55" s="394"/>
      <c r="CQ55" s="394"/>
      <c r="CR55" s="394"/>
      <c r="CS55" s="394"/>
      <c r="CT55" s="394"/>
      <c r="CU55" s="394"/>
    </row>
    <row r="56" spans="1:99" s="6" customFormat="1" ht="15" customHeight="1">
      <c r="A56" s="388"/>
      <c r="B56" s="388"/>
      <c r="C56" s="388"/>
      <c r="D56" s="388"/>
      <c r="E56" s="388"/>
      <c r="F56" s="447"/>
      <c r="G56" s="447"/>
      <c r="H56" s="447"/>
      <c r="I56" s="447"/>
      <c r="J56" s="447"/>
      <c r="K56" s="447"/>
      <c r="L56" s="447"/>
      <c r="M56" s="447"/>
      <c r="N56" s="447"/>
      <c r="O56" s="447"/>
      <c r="P56" s="447"/>
      <c r="Q56" s="447"/>
      <c r="R56" s="447"/>
      <c r="S56" s="447"/>
      <c r="T56" s="447"/>
      <c r="U56" s="447"/>
      <c r="V56" s="447"/>
      <c r="W56" s="447"/>
      <c r="X56" s="447"/>
      <c r="Y56" s="447"/>
      <c r="Z56" s="447"/>
      <c r="AA56" s="447"/>
      <c r="AB56" s="447"/>
      <c r="AC56" s="447"/>
      <c r="AD56" s="447"/>
      <c r="AE56" s="447"/>
      <c r="AF56" s="447"/>
      <c r="AG56" s="447"/>
      <c r="AH56" s="447"/>
      <c r="AI56" s="447"/>
      <c r="AJ56" s="447"/>
      <c r="AK56" s="447"/>
      <c r="AL56" s="447"/>
      <c r="AM56" s="447"/>
      <c r="AN56" s="447"/>
      <c r="AO56" s="447"/>
      <c r="AP56" s="447"/>
      <c r="AQ56" s="447"/>
      <c r="AR56" s="447"/>
      <c r="AS56" s="447"/>
      <c r="AT56" s="447"/>
      <c r="AU56" s="447"/>
      <c r="AV56" s="447"/>
      <c r="AW56" s="447"/>
      <c r="AX56" s="447"/>
      <c r="AY56" s="388"/>
      <c r="AZ56" s="388"/>
      <c r="BA56" s="388"/>
      <c r="BB56" s="388"/>
      <c r="BC56" s="388"/>
      <c r="BD56" s="388"/>
      <c r="BE56" s="388"/>
      <c r="BF56" s="388"/>
      <c r="BG56" s="388"/>
      <c r="BH56" s="388"/>
      <c r="BI56" s="388"/>
      <c r="BJ56" s="388"/>
      <c r="BK56" s="388"/>
      <c r="BL56" s="388"/>
      <c r="BM56" s="388"/>
      <c r="BN56" s="388"/>
      <c r="BO56" s="388"/>
      <c r="BP56" s="388"/>
      <c r="BQ56" s="388"/>
      <c r="BR56" s="388"/>
      <c r="BS56" s="388"/>
      <c r="BT56" s="388"/>
      <c r="BU56" s="388"/>
      <c r="BV56" s="388"/>
      <c r="BW56" s="388"/>
      <c r="BX56" s="394"/>
      <c r="BY56" s="394"/>
      <c r="BZ56" s="394"/>
      <c r="CA56" s="394"/>
      <c r="CB56" s="394"/>
      <c r="CC56" s="394"/>
      <c r="CD56" s="394"/>
      <c r="CE56" s="394"/>
      <c r="CF56" s="394"/>
      <c r="CG56" s="394"/>
      <c r="CH56" s="394"/>
      <c r="CI56" s="394"/>
      <c r="CJ56" s="394"/>
      <c r="CK56" s="394"/>
      <c r="CL56" s="394"/>
      <c r="CM56" s="394"/>
      <c r="CN56" s="394"/>
      <c r="CO56" s="394"/>
      <c r="CP56" s="394"/>
      <c r="CQ56" s="394"/>
      <c r="CR56" s="394"/>
      <c r="CS56" s="394"/>
      <c r="CT56" s="394"/>
      <c r="CU56" s="394"/>
    </row>
    <row r="57" spans="1:99" s="6" customFormat="1" ht="12" customHeight="1">
      <c r="A57" s="388"/>
      <c r="B57" s="388"/>
      <c r="C57" s="388"/>
      <c r="D57" s="388"/>
      <c r="E57" s="388"/>
      <c r="F57" s="442"/>
      <c r="G57" s="442"/>
      <c r="H57" s="442"/>
      <c r="I57" s="442"/>
      <c r="J57" s="442"/>
      <c r="K57" s="442"/>
      <c r="L57" s="442"/>
      <c r="M57" s="442"/>
      <c r="N57" s="442"/>
      <c r="O57" s="442"/>
      <c r="P57" s="442"/>
      <c r="Q57" s="442"/>
      <c r="R57" s="442"/>
      <c r="S57" s="442"/>
      <c r="T57" s="442"/>
      <c r="U57" s="442"/>
      <c r="V57" s="442"/>
      <c r="W57" s="442"/>
      <c r="X57" s="442"/>
      <c r="Y57" s="442"/>
      <c r="Z57" s="442"/>
      <c r="AA57" s="442"/>
      <c r="AB57" s="442"/>
      <c r="AC57" s="442"/>
      <c r="AD57" s="442"/>
      <c r="AE57" s="442"/>
      <c r="AF57" s="442"/>
      <c r="AG57" s="442"/>
      <c r="AH57" s="442"/>
      <c r="AI57" s="442"/>
      <c r="AJ57" s="442"/>
      <c r="AK57" s="442"/>
      <c r="AL57" s="442"/>
      <c r="AM57" s="442"/>
      <c r="AN57" s="442"/>
      <c r="AO57" s="442"/>
      <c r="AP57" s="442"/>
      <c r="AQ57" s="442"/>
      <c r="AR57" s="442"/>
      <c r="AS57" s="442"/>
      <c r="AT57" s="442"/>
      <c r="AU57" s="442"/>
      <c r="AV57" s="442"/>
      <c r="AW57" s="442"/>
      <c r="AX57" s="442"/>
      <c r="AY57" s="388"/>
      <c r="AZ57" s="388"/>
      <c r="BA57" s="388"/>
      <c r="BB57" s="388"/>
      <c r="BC57" s="388"/>
      <c r="BD57" s="388"/>
      <c r="BE57" s="388"/>
      <c r="BF57" s="388"/>
      <c r="BG57" s="388"/>
      <c r="BH57" s="388"/>
      <c r="BI57" s="388"/>
      <c r="BJ57" s="388"/>
      <c r="BK57" s="388"/>
      <c r="BL57" s="388"/>
      <c r="BM57" s="388"/>
      <c r="BN57" s="388"/>
      <c r="BO57" s="388"/>
      <c r="BP57" s="388"/>
      <c r="BQ57" s="388"/>
      <c r="BR57" s="388"/>
      <c r="BS57" s="388"/>
      <c r="BT57" s="388"/>
      <c r="BU57" s="388"/>
      <c r="BV57" s="388"/>
      <c r="BW57" s="388"/>
      <c r="BX57" s="394"/>
      <c r="BY57" s="394"/>
      <c r="BZ57" s="394"/>
      <c r="CA57" s="394"/>
      <c r="CB57" s="394"/>
      <c r="CC57" s="394"/>
      <c r="CD57" s="394"/>
      <c r="CE57" s="394"/>
      <c r="CF57" s="394"/>
      <c r="CG57" s="394"/>
      <c r="CH57" s="394"/>
      <c r="CI57" s="394"/>
      <c r="CJ57" s="394"/>
      <c r="CK57" s="394"/>
      <c r="CL57" s="394"/>
      <c r="CM57" s="394"/>
      <c r="CN57" s="394"/>
      <c r="CO57" s="394"/>
      <c r="CP57" s="394"/>
      <c r="CQ57" s="394"/>
      <c r="CR57" s="394"/>
      <c r="CS57" s="394"/>
      <c r="CT57" s="394"/>
      <c r="CU57" s="394"/>
    </row>
    <row r="58" spans="1:99" s="6" customFormat="1" ht="12" customHeight="1">
      <c r="A58" s="388"/>
      <c r="B58" s="388"/>
      <c r="C58" s="388"/>
      <c r="D58" s="388"/>
      <c r="E58" s="388"/>
      <c r="F58" s="442"/>
      <c r="G58" s="442"/>
      <c r="H58" s="442"/>
      <c r="I58" s="442"/>
      <c r="J58" s="442"/>
      <c r="K58" s="442"/>
      <c r="L58" s="442"/>
      <c r="M58" s="442"/>
      <c r="N58" s="442"/>
      <c r="O58" s="442"/>
      <c r="P58" s="442"/>
      <c r="Q58" s="442"/>
      <c r="R58" s="442"/>
      <c r="S58" s="442"/>
      <c r="T58" s="442"/>
      <c r="U58" s="442"/>
      <c r="V58" s="442"/>
      <c r="W58" s="442"/>
      <c r="X58" s="442"/>
      <c r="Y58" s="442"/>
      <c r="Z58" s="442"/>
      <c r="AA58" s="442"/>
      <c r="AB58" s="442"/>
      <c r="AC58" s="442"/>
      <c r="AD58" s="442"/>
      <c r="AE58" s="442"/>
      <c r="AF58" s="442"/>
      <c r="AG58" s="442"/>
      <c r="AH58" s="442"/>
      <c r="AI58" s="442"/>
      <c r="AJ58" s="442"/>
      <c r="AK58" s="442"/>
      <c r="AL58" s="442"/>
      <c r="AM58" s="442"/>
      <c r="AN58" s="442"/>
      <c r="AO58" s="442"/>
      <c r="AP58" s="442"/>
      <c r="AQ58" s="442"/>
      <c r="AR58" s="442"/>
      <c r="AS58" s="442"/>
      <c r="AT58" s="442"/>
      <c r="AU58" s="442"/>
      <c r="AV58" s="442"/>
      <c r="AW58" s="442"/>
      <c r="AX58" s="442"/>
      <c r="AY58" s="388"/>
      <c r="AZ58" s="388"/>
      <c r="BA58" s="388"/>
      <c r="BB58" s="388"/>
      <c r="BC58" s="388"/>
      <c r="BD58" s="388"/>
      <c r="BE58" s="388"/>
      <c r="BF58" s="388"/>
      <c r="BG58" s="388"/>
      <c r="BH58" s="388"/>
      <c r="BI58" s="388"/>
      <c r="BJ58" s="388"/>
      <c r="BK58" s="388"/>
      <c r="BL58" s="388"/>
      <c r="BM58" s="388"/>
      <c r="BN58" s="388"/>
      <c r="BO58" s="388"/>
      <c r="BP58" s="388"/>
      <c r="BQ58" s="388"/>
      <c r="BR58" s="388"/>
      <c r="BS58" s="388"/>
      <c r="BT58" s="388"/>
      <c r="BU58" s="388"/>
      <c r="BV58" s="388"/>
      <c r="BW58" s="388"/>
      <c r="BX58" s="394"/>
      <c r="BY58" s="394"/>
      <c r="BZ58" s="394"/>
      <c r="CA58" s="394"/>
      <c r="CB58" s="394"/>
      <c r="CC58" s="394"/>
      <c r="CD58" s="394"/>
      <c r="CE58" s="394"/>
      <c r="CF58" s="394"/>
      <c r="CG58" s="394"/>
      <c r="CH58" s="394"/>
      <c r="CI58" s="394"/>
      <c r="CJ58" s="394"/>
      <c r="CK58" s="394"/>
      <c r="CL58" s="394"/>
      <c r="CM58" s="394"/>
      <c r="CN58" s="394"/>
      <c r="CO58" s="394"/>
      <c r="CP58" s="394"/>
      <c r="CQ58" s="394"/>
      <c r="CR58" s="394"/>
      <c r="CS58" s="394"/>
      <c r="CT58" s="394"/>
      <c r="CU58" s="394"/>
    </row>
    <row r="59" spans="1:99" s="6" customFormat="1">
      <c r="A59" s="388"/>
      <c r="B59" s="388"/>
      <c r="C59" s="388"/>
      <c r="D59" s="388"/>
      <c r="E59" s="388"/>
      <c r="F59" s="442"/>
      <c r="G59" s="442"/>
      <c r="H59" s="442"/>
      <c r="I59" s="442"/>
      <c r="J59" s="442"/>
      <c r="K59" s="442"/>
      <c r="L59" s="442"/>
      <c r="M59" s="442"/>
      <c r="N59" s="442"/>
      <c r="O59" s="442"/>
      <c r="P59" s="442"/>
      <c r="Q59" s="442"/>
      <c r="R59" s="442"/>
      <c r="S59" s="442"/>
      <c r="T59" s="442"/>
      <c r="U59" s="442"/>
      <c r="V59" s="442"/>
      <c r="W59" s="442"/>
      <c r="X59" s="442"/>
      <c r="Y59" s="442"/>
      <c r="Z59" s="442"/>
      <c r="AA59" s="442"/>
      <c r="AB59" s="442"/>
      <c r="AC59" s="442"/>
      <c r="AD59" s="442"/>
      <c r="AE59" s="442"/>
      <c r="AF59" s="442"/>
      <c r="AG59" s="442"/>
      <c r="AH59" s="442"/>
      <c r="AI59" s="442"/>
      <c r="AJ59" s="442"/>
      <c r="AK59" s="442"/>
      <c r="AL59" s="442"/>
      <c r="AM59" s="442"/>
      <c r="AN59" s="442"/>
      <c r="AO59" s="442"/>
      <c r="AP59" s="442"/>
      <c r="AQ59" s="442"/>
      <c r="AR59" s="442"/>
      <c r="AS59" s="442"/>
      <c r="AT59" s="442"/>
      <c r="AU59" s="442"/>
      <c r="AV59" s="442"/>
      <c r="AW59" s="442"/>
      <c r="AX59" s="442"/>
      <c r="AY59" s="388"/>
      <c r="AZ59" s="388"/>
      <c r="BA59" s="388"/>
      <c r="BB59" s="388"/>
      <c r="BC59" s="388"/>
      <c r="BD59" s="388"/>
      <c r="BE59" s="388"/>
      <c r="BF59" s="388"/>
      <c r="BG59" s="388"/>
      <c r="BH59" s="388"/>
      <c r="BI59" s="388"/>
      <c r="BJ59" s="388"/>
      <c r="BK59" s="388"/>
      <c r="BL59" s="388"/>
      <c r="BM59" s="388"/>
      <c r="BN59" s="388"/>
      <c r="BO59" s="388"/>
      <c r="BP59" s="388"/>
      <c r="BQ59" s="388"/>
      <c r="BR59" s="388"/>
      <c r="BS59" s="388"/>
      <c r="BT59" s="388"/>
      <c r="BU59" s="388"/>
      <c r="BV59" s="388"/>
      <c r="BW59" s="388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</row>
    <row r="60" spans="1:99" s="6" customFormat="1" ht="12" customHeight="1">
      <c r="A60" s="388"/>
      <c r="B60" s="388"/>
      <c r="C60" s="388"/>
      <c r="D60" s="388"/>
      <c r="E60" s="388"/>
      <c r="F60" s="442"/>
      <c r="G60" s="442"/>
      <c r="H60" s="442"/>
      <c r="I60" s="442"/>
      <c r="J60" s="442"/>
      <c r="K60" s="442"/>
      <c r="L60" s="442"/>
      <c r="M60" s="442"/>
      <c r="N60" s="442"/>
      <c r="O60" s="442"/>
      <c r="P60" s="442"/>
      <c r="Q60" s="442"/>
      <c r="R60" s="442"/>
      <c r="S60" s="442"/>
      <c r="T60" s="442"/>
      <c r="U60" s="442"/>
      <c r="V60" s="442"/>
      <c r="W60" s="442"/>
      <c r="X60" s="442"/>
      <c r="Y60" s="442"/>
      <c r="Z60" s="442"/>
      <c r="AA60" s="442"/>
      <c r="AB60" s="442"/>
      <c r="AC60" s="442"/>
      <c r="AD60" s="442"/>
      <c r="AE60" s="442"/>
      <c r="AF60" s="442"/>
      <c r="AG60" s="442"/>
      <c r="AH60" s="442"/>
      <c r="AI60" s="442"/>
      <c r="AJ60" s="442"/>
      <c r="AK60" s="442"/>
      <c r="AL60" s="442"/>
      <c r="AM60" s="442"/>
      <c r="AN60" s="442"/>
      <c r="AO60" s="442"/>
      <c r="AP60" s="442"/>
      <c r="AQ60" s="442"/>
      <c r="AR60" s="442"/>
      <c r="AS60" s="442"/>
      <c r="AT60" s="442"/>
      <c r="AU60" s="442"/>
      <c r="AV60" s="442"/>
      <c r="AW60" s="442"/>
      <c r="AX60" s="442"/>
      <c r="AY60" s="388"/>
      <c r="AZ60" s="388"/>
      <c r="BA60" s="388"/>
      <c r="BB60" s="388"/>
      <c r="BC60" s="388"/>
      <c r="BD60" s="388"/>
      <c r="BE60" s="388"/>
      <c r="BF60" s="388"/>
      <c r="BG60" s="388"/>
      <c r="BH60" s="388"/>
      <c r="BI60" s="388"/>
      <c r="BJ60" s="388"/>
      <c r="BK60" s="388"/>
      <c r="BL60" s="388"/>
      <c r="BM60" s="388"/>
      <c r="BN60" s="388"/>
      <c r="BO60" s="388"/>
      <c r="BP60" s="388"/>
      <c r="BQ60" s="388"/>
      <c r="BR60" s="388"/>
      <c r="BS60" s="388"/>
      <c r="BT60" s="388"/>
      <c r="BU60" s="388"/>
      <c r="BV60" s="388"/>
      <c r="BW60" s="388"/>
      <c r="BX60" s="394"/>
      <c r="BY60" s="394"/>
      <c r="BZ60" s="394"/>
      <c r="CA60" s="394"/>
      <c r="CB60" s="394"/>
      <c r="CC60" s="394"/>
      <c r="CD60" s="394"/>
      <c r="CE60" s="394"/>
      <c r="CF60" s="394"/>
      <c r="CG60" s="394"/>
      <c r="CH60" s="394"/>
      <c r="CI60" s="394"/>
      <c r="CJ60" s="394"/>
      <c r="CK60" s="394"/>
      <c r="CL60" s="394"/>
      <c r="CM60" s="394"/>
      <c r="CN60" s="394"/>
      <c r="CO60" s="394"/>
      <c r="CP60" s="394"/>
      <c r="CQ60" s="394"/>
      <c r="CR60" s="394"/>
      <c r="CS60" s="394"/>
      <c r="CT60" s="394"/>
      <c r="CU60" s="394"/>
    </row>
    <row r="61" spans="1:99" s="6" customFormat="1">
      <c r="A61" s="388"/>
      <c r="B61" s="388"/>
      <c r="C61" s="388"/>
      <c r="D61" s="388"/>
      <c r="E61" s="388"/>
      <c r="F61" s="442"/>
      <c r="G61" s="442"/>
      <c r="H61" s="442"/>
      <c r="I61" s="442"/>
      <c r="J61" s="442"/>
      <c r="K61" s="442"/>
      <c r="L61" s="442"/>
      <c r="M61" s="442"/>
      <c r="N61" s="442"/>
      <c r="O61" s="442"/>
      <c r="P61" s="442"/>
      <c r="Q61" s="442"/>
      <c r="R61" s="442"/>
      <c r="S61" s="442"/>
      <c r="T61" s="442"/>
      <c r="U61" s="442"/>
      <c r="V61" s="442"/>
      <c r="W61" s="442"/>
      <c r="X61" s="442"/>
      <c r="Y61" s="442"/>
      <c r="Z61" s="442"/>
      <c r="AA61" s="442"/>
      <c r="AB61" s="442"/>
      <c r="AC61" s="442"/>
      <c r="AD61" s="442"/>
      <c r="AE61" s="442"/>
      <c r="AF61" s="442"/>
      <c r="AG61" s="442"/>
      <c r="AH61" s="442"/>
      <c r="AI61" s="442"/>
      <c r="AJ61" s="442"/>
      <c r="AK61" s="442"/>
      <c r="AL61" s="442"/>
      <c r="AM61" s="442"/>
      <c r="AN61" s="442"/>
      <c r="AO61" s="442"/>
      <c r="AP61" s="442"/>
      <c r="AQ61" s="442"/>
      <c r="AR61" s="442"/>
      <c r="AS61" s="442"/>
      <c r="AT61" s="442"/>
      <c r="AU61" s="442"/>
      <c r="AV61" s="442"/>
      <c r="AW61" s="442"/>
      <c r="AX61" s="442"/>
      <c r="AY61" s="388"/>
      <c r="AZ61" s="388"/>
      <c r="BA61" s="388"/>
      <c r="BB61" s="388"/>
      <c r="BC61" s="388"/>
      <c r="BD61" s="388"/>
      <c r="BE61" s="388"/>
      <c r="BF61" s="388"/>
      <c r="BG61" s="388"/>
      <c r="BH61" s="388"/>
      <c r="BI61" s="388"/>
      <c r="BJ61" s="388"/>
      <c r="BK61" s="388"/>
      <c r="BL61" s="388"/>
      <c r="BM61" s="388"/>
      <c r="BN61" s="388"/>
      <c r="BO61" s="388"/>
      <c r="BP61" s="388"/>
      <c r="BQ61" s="388"/>
      <c r="BR61" s="388"/>
      <c r="BS61" s="388"/>
      <c r="BT61" s="388"/>
      <c r="BU61" s="388"/>
      <c r="BV61" s="388"/>
      <c r="BW61" s="388"/>
      <c r="BX61" s="394"/>
      <c r="BY61" s="394"/>
      <c r="BZ61" s="394"/>
      <c r="CA61" s="394"/>
      <c r="CB61" s="394"/>
      <c r="CC61" s="394"/>
      <c r="CD61" s="394"/>
      <c r="CE61" s="394"/>
      <c r="CF61" s="394"/>
      <c r="CG61" s="394"/>
      <c r="CH61" s="394"/>
      <c r="CI61" s="394"/>
      <c r="CJ61" s="394"/>
      <c r="CK61" s="394"/>
      <c r="CL61" s="394"/>
      <c r="CM61" s="394"/>
      <c r="CN61" s="394"/>
      <c r="CO61" s="394"/>
      <c r="CP61" s="394"/>
      <c r="CQ61" s="394"/>
      <c r="CR61" s="394"/>
      <c r="CS61" s="394"/>
      <c r="CT61" s="394"/>
      <c r="CU61" s="394"/>
    </row>
    <row r="62" spans="1:99" s="6" customFormat="1" ht="12" customHeight="1">
      <c r="A62" s="388"/>
      <c r="B62" s="388"/>
      <c r="C62" s="388"/>
      <c r="D62" s="388"/>
      <c r="E62" s="388"/>
      <c r="F62" s="442"/>
      <c r="G62" s="442"/>
      <c r="H62" s="442"/>
      <c r="I62" s="442"/>
      <c r="J62" s="442"/>
      <c r="K62" s="442"/>
      <c r="L62" s="442"/>
      <c r="M62" s="442"/>
      <c r="N62" s="442"/>
      <c r="O62" s="442"/>
      <c r="P62" s="442"/>
      <c r="Q62" s="442"/>
      <c r="R62" s="442"/>
      <c r="S62" s="442"/>
      <c r="T62" s="442"/>
      <c r="U62" s="442"/>
      <c r="V62" s="442"/>
      <c r="W62" s="442"/>
      <c r="X62" s="442"/>
      <c r="Y62" s="442"/>
      <c r="Z62" s="442"/>
      <c r="AA62" s="442"/>
      <c r="AB62" s="442"/>
      <c r="AC62" s="442"/>
      <c r="AD62" s="442"/>
      <c r="AE62" s="442"/>
      <c r="AF62" s="442"/>
      <c r="AG62" s="442"/>
      <c r="AH62" s="442"/>
      <c r="AI62" s="442"/>
      <c r="AJ62" s="442"/>
      <c r="AK62" s="442"/>
      <c r="AL62" s="442"/>
      <c r="AM62" s="442"/>
      <c r="AN62" s="442"/>
      <c r="AO62" s="442"/>
      <c r="AP62" s="442"/>
      <c r="AQ62" s="442"/>
      <c r="AR62" s="442"/>
      <c r="AS62" s="442"/>
      <c r="AT62" s="442"/>
      <c r="AU62" s="442"/>
      <c r="AV62" s="442"/>
      <c r="AW62" s="442"/>
      <c r="AX62" s="442"/>
      <c r="AY62" s="388"/>
      <c r="AZ62" s="388"/>
      <c r="BA62" s="388"/>
      <c r="BB62" s="388"/>
      <c r="BC62" s="388"/>
      <c r="BD62" s="388"/>
      <c r="BE62" s="388"/>
      <c r="BF62" s="388"/>
      <c r="BG62" s="388"/>
      <c r="BH62" s="388"/>
      <c r="BI62" s="388"/>
      <c r="BJ62" s="388"/>
      <c r="BK62" s="388"/>
      <c r="BL62" s="388"/>
      <c r="BM62" s="388"/>
      <c r="BN62" s="388"/>
      <c r="BO62" s="388"/>
      <c r="BP62" s="388"/>
      <c r="BQ62" s="388"/>
      <c r="BR62" s="388"/>
      <c r="BS62" s="388"/>
      <c r="BT62" s="388"/>
      <c r="BU62" s="388"/>
      <c r="BV62" s="388"/>
      <c r="BW62" s="388"/>
      <c r="BX62" s="394"/>
      <c r="BY62" s="394"/>
      <c r="BZ62" s="394"/>
      <c r="CA62" s="394"/>
      <c r="CB62" s="394"/>
      <c r="CC62" s="394"/>
      <c r="CD62" s="394"/>
      <c r="CE62" s="394"/>
      <c r="CF62" s="394"/>
      <c r="CG62" s="394"/>
      <c r="CH62" s="394"/>
      <c r="CI62" s="394"/>
      <c r="CJ62" s="394"/>
      <c r="CK62" s="394"/>
      <c r="CL62" s="394"/>
      <c r="CM62" s="394"/>
      <c r="CN62" s="394"/>
      <c r="CO62" s="394"/>
      <c r="CP62" s="394"/>
      <c r="CQ62" s="394"/>
      <c r="CR62" s="394"/>
      <c r="CS62" s="394"/>
      <c r="CT62" s="394"/>
      <c r="CU62" s="394"/>
    </row>
    <row r="63" spans="1:99" s="6" customFormat="1" ht="15" customHeight="1">
      <c r="A63" s="388"/>
      <c r="B63" s="388"/>
      <c r="C63" s="388"/>
      <c r="D63" s="388"/>
      <c r="E63" s="388"/>
      <c r="F63" s="442"/>
      <c r="G63" s="442"/>
      <c r="H63" s="442"/>
      <c r="I63" s="442"/>
      <c r="J63" s="442"/>
      <c r="K63" s="442"/>
      <c r="L63" s="442"/>
      <c r="M63" s="442"/>
      <c r="N63" s="442"/>
      <c r="O63" s="442"/>
      <c r="P63" s="442"/>
      <c r="Q63" s="442"/>
      <c r="R63" s="442"/>
      <c r="S63" s="442"/>
      <c r="T63" s="442"/>
      <c r="U63" s="442"/>
      <c r="V63" s="442"/>
      <c r="W63" s="442"/>
      <c r="X63" s="442"/>
      <c r="Y63" s="442"/>
      <c r="Z63" s="442"/>
      <c r="AA63" s="442"/>
      <c r="AB63" s="442"/>
      <c r="AC63" s="442"/>
      <c r="AD63" s="442"/>
      <c r="AE63" s="442"/>
      <c r="AF63" s="442"/>
      <c r="AG63" s="442"/>
      <c r="AH63" s="442"/>
      <c r="AI63" s="442"/>
      <c r="AJ63" s="442"/>
      <c r="AK63" s="442"/>
      <c r="AL63" s="442"/>
      <c r="AM63" s="442"/>
      <c r="AN63" s="442"/>
      <c r="AO63" s="442"/>
      <c r="AP63" s="442"/>
      <c r="AQ63" s="442"/>
      <c r="AR63" s="442"/>
      <c r="AS63" s="442"/>
      <c r="AT63" s="442"/>
      <c r="AU63" s="442"/>
      <c r="AV63" s="442"/>
      <c r="AW63" s="442"/>
      <c r="AX63" s="442"/>
      <c r="AY63" s="388"/>
      <c r="AZ63" s="388"/>
      <c r="BA63" s="388"/>
      <c r="BB63" s="388"/>
      <c r="BC63" s="388"/>
      <c r="BD63" s="388"/>
      <c r="BE63" s="388"/>
      <c r="BF63" s="388"/>
      <c r="BG63" s="388"/>
      <c r="BH63" s="388"/>
      <c r="BI63" s="388"/>
      <c r="BJ63" s="388"/>
      <c r="BK63" s="388"/>
      <c r="BL63" s="388"/>
      <c r="BM63" s="388"/>
      <c r="BN63" s="388"/>
      <c r="BO63" s="388"/>
      <c r="BP63" s="388"/>
      <c r="BQ63" s="388"/>
      <c r="BR63" s="388"/>
      <c r="BS63" s="388"/>
      <c r="BT63" s="388"/>
      <c r="BU63" s="388"/>
      <c r="BV63" s="388"/>
      <c r="BW63" s="388"/>
      <c r="BX63" s="394"/>
      <c r="BY63" s="394"/>
      <c r="BZ63" s="394"/>
      <c r="CA63" s="394"/>
      <c r="CB63" s="394"/>
      <c r="CC63" s="394"/>
      <c r="CD63" s="394"/>
      <c r="CE63" s="394"/>
      <c r="CF63" s="394"/>
      <c r="CG63" s="394"/>
      <c r="CH63" s="394"/>
      <c r="CI63" s="394"/>
      <c r="CJ63" s="394"/>
      <c r="CK63" s="394"/>
      <c r="CL63" s="394"/>
      <c r="CM63" s="394"/>
      <c r="CN63" s="394"/>
      <c r="CO63" s="394"/>
      <c r="CP63" s="394"/>
      <c r="CQ63" s="394"/>
      <c r="CR63" s="394"/>
      <c r="CS63" s="394"/>
      <c r="CT63" s="394"/>
      <c r="CU63" s="394"/>
    </row>
    <row r="64" spans="1:99" s="6" customFormat="1" ht="12" customHeight="1">
      <c r="A64" s="388"/>
      <c r="B64" s="388"/>
      <c r="C64" s="388"/>
      <c r="D64" s="388"/>
      <c r="E64" s="388"/>
      <c r="F64" s="489"/>
      <c r="G64" s="489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  <c r="T64" s="489"/>
      <c r="U64" s="489"/>
      <c r="V64" s="489"/>
      <c r="W64" s="489"/>
      <c r="X64" s="489"/>
      <c r="Y64" s="489"/>
      <c r="Z64" s="489"/>
      <c r="AA64" s="489"/>
      <c r="AB64" s="489"/>
      <c r="AC64" s="489"/>
      <c r="AD64" s="489"/>
      <c r="AE64" s="489"/>
      <c r="AF64" s="489"/>
      <c r="AG64" s="489"/>
      <c r="AH64" s="489"/>
      <c r="AI64" s="489"/>
      <c r="AJ64" s="489"/>
      <c r="AK64" s="489"/>
      <c r="AL64" s="489"/>
      <c r="AM64" s="489"/>
      <c r="AN64" s="489"/>
      <c r="AO64" s="489"/>
      <c r="AP64" s="489"/>
      <c r="AQ64" s="489"/>
      <c r="AR64" s="489"/>
      <c r="AS64" s="489"/>
      <c r="AT64" s="489"/>
      <c r="AU64" s="489"/>
      <c r="AV64" s="489"/>
      <c r="AW64" s="489"/>
      <c r="AX64" s="489"/>
      <c r="AY64" s="388"/>
      <c r="AZ64" s="388"/>
      <c r="BA64" s="388"/>
      <c r="BB64" s="388"/>
      <c r="BC64" s="388"/>
      <c r="BD64" s="388"/>
      <c r="BE64" s="388"/>
      <c r="BF64" s="388"/>
      <c r="BG64" s="388"/>
      <c r="BH64" s="388"/>
      <c r="BI64" s="388"/>
      <c r="BJ64" s="388"/>
      <c r="BK64" s="388"/>
      <c r="BL64" s="388"/>
      <c r="BM64" s="388"/>
      <c r="BN64" s="388"/>
      <c r="BO64" s="388"/>
      <c r="BP64" s="388"/>
      <c r="BQ64" s="388"/>
      <c r="BR64" s="388"/>
      <c r="BS64" s="388"/>
      <c r="BT64" s="388"/>
      <c r="BU64" s="388"/>
      <c r="BV64" s="388"/>
      <c r="BW64" s="388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</row>
    <row r="65" spans="1:99" s="6" customFormat="1" ht="12" customHeight="1">
      <c r="A65" s="388"/>
      <c r="B65" s="388"/>
      <c r="C65" s="388"/>
      <c r="D65" s="388"/>
      <c r="E65" s="388"/>
      <c r="F65" s="489"/>
      <c r="G65" s="489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  <c r="T65" s="489"/>
      <c r="U65" s="489"/>
      <c r="V65" s="489"/>
      <c r="W65" s="489"/>
      <c r="X65" s="489"/>
      <c r="Y65" s="489"/>
      <c r="Z65" s="489"/>
      <c r="AA65" s="489"/>
      <c r="AB65" s="489"/>
      <c r="AC65" s="489"/>
      <c r="AD65" s="489"/>
      <c r="AE65" s="489"/>
      <c r="AF65" s="489"/>
      <c r="AG65" s="489"/>
      <c r="AH65" s="489"/>
      <c r="AI65" s="489"/>
      <c r="AJ65" s="489"/>
      <c r="AK65" s="489"/>
      <c r="AL65" s="489"/>
      <c r="AM65" s="489"/>
      <c r="AN65" s="489"/>
      <c r="AO65" s="489"/>
      <c r="AP65" s="489"/>
      <c r="AQ65" s="489"/>
      <c r="AR65" s="489"/>
      <c r="AS65" s="489"/>
      <c r="AT65" s="489"/>
      <c r="AU65" s="489"/>
      <c r="AV65" s="489"/>
      <c r="AW65" s="489"/>
      <c r="AX65" s="489"/>
      <c r="AY65" s="388"/>
      <c r="AZ65" s="388"/>
      <c r="BA65" s="388"/>
      <c r="BB65" s="388"/>
      <c r="BC65" s="388"/>
      <c r="BD65" s="388"/>
      <c r="BE65" s="388"/>
      <c r="BF65" s="388"/>
      <c r="BG65" s="388"/>
      <c r="BH65" s="388"/>
      <c r="BI65" s="388"/>
      <c r="BJ65" s="388"/>
      <c r="BK65" s="388"/>
      <c r="BL65" s="388"/>
      <c r="BM65" s="388"/>
      <c r="BN65" s="388"/>
      <c r="BO65" s="388"/>
      <c r="BP65" s="388"/>
      <c r="BQ65" s="388"/>
      <c r="BR65" s="388"/>
      <c r="BS65" s="388"/>
      <c r="BT65" s="388"/>
      <c r="BU65" s="388"/>
      <c r="BV65" s="388"/>
      <c r="BW65" s="388"/>
      <c r="BX65" s="394"/>
      <c r="BY65" s="394"/>
      <c r="BZ65" s="394"/>
      <c r="CA65" s="394"/>
      <c r="CB65" s="394"/>
      <c r="CC65" s="394"/>
      <c r="CD65" s="394"/>
      <c r="CE65" s="394"/>
      <c r="CF65" s="394"/>
      <c r="CG65" s="394"/>
      <c r="CH65" s="394"/>
      <c r="CI65" s="394"/>
      <c r="CJ65" s="394"/>
      <c r="CK65" s="394"/>
      <c r="CL65" s="394"/>
      <c r="CM65" s="394"/>
      <c r="CN65" s="394"/>
      <c r="CO65" s="394"/>
      <c r="CP65" s="394"/>
      <c r="CQ65" s="394"/>
      <c r="CR65" s="394"/>
      <c r="CS65" s="394"/>
      <c r="CT65" s="394"/>
      <c r="CU65" s="394"/>
    </row>
    <row r="66" spans="1:99" s="6" customFormat="1" ht="12" customHeight="1">
      <c r="A66" s="388"/>
      <c r="B66" s="388"/>
      <c r="C66" s="388"/>
      <c r="D66" s="388"/>
      <c r="E66" s="388"/>
      <c r="F66" s="426"/>
      <c r="G66" s="426"/>
      <c r="H66" s="426"/>
      <c r="I66" s="426"/>
      <c r="J66" s="426"/>
      <c r="K66" s="426"/>
      <c r="L66" s="426"/>
      <c r="M66" s="426"/>
      <c r="N66" s="426"/>
      <c r="O66" s="426"/>
      <c r="P66" s="426"/>
      <c r="Q66" s="426"/>
      <c r="R66" s="426"/>
      <c r="S66" s="426"/>
      <c r="T66" s="426"/>
      <c r="U66" s="426"/>
      <c r="V66" s="426"/>
      <c r="W66" s="426"/>
      <c r="X66" s="426"/>
      <c r="Y66" s="426"/>
      <c r="Z66" s="426"/>
      <c r="AA66" s="426"/>
      <c r="AB66" s="426"/>
      <c r="AC66" s="426"/>
      <c r="AD66" s="426"/>
      <c r="AE66" s="426"/>
      <c r="AF66" s="426"/>
      <c r="AG66" s="426"/>
      <c r="AH66" s="426"/>
      <c r="AI66" s="426"/>
      <c r="AJ66" s="426"/>
      <c r="AK66" s="426"/>
      <c r="AL66" s="426"/>
      <c r="AM66" s="426"/>
      <c r="AN66" s="426"/>
      <c r="AO66" s="426"/>
      <c r="AP66" s="426"/>
      <c r="AQ66" s="426"/>
      <c r="AR66" s="426"/>
      <c r="AS66" s="426"/>
      <c r="AT66" s="426"/>
      <c r="AU66" s="426"/>
      <c r="AV66" s="426"/>
      <c r="AW66" s="426"/>
      <c r="AX66" s="426"/>
      <c r="AY66" s="388"/>
      <c r="AZ66" s="388"/>
      <c r="BA66" s="388"/>
      <c r="BB66" s="388"/>
      <c r="BC66" s="388"/>
      <c r="BD66" s="388"/>
      <c r="BE66" s="388"/>
      <c r="BF66" s="388"/>
      <c r="BG66" s="388"/>
      <c r="BH66" s="388"/>
      <c r="BI66" s="388"/>
      <c r="BJ66" s="388"/>
      <c r="BK66" s="388"/>
      <c r="BL66" s="388"/>
      <c r="BM66" s="388"/>
      <c r="BN66" s="388"/>
      <c r="BO66" s="388"/>
      <c r="BP66" s="388"/>
      <c r="BQ66" s="388"/>
      <c r="BR66" s="388"/>
      <c r="BS66" s="388"/>
      <c r="BT66" s="388"/>
      <c r="BU66" s="388"/>
      <c r="BV66" s="388"/>
      <c r="BW66" s="388"/>
      <c r="BX66" s="394"/>
      <c r="BY66" s="394"/>
      <c r="BZ66" s="394"/>
      <c r="CA66" s="394"/>
      <c r="CB66" s="394"/>
      <c r="CC66" s="394"/>
      <c r="CD66" s="394"/>
      <c r="CE66" s="394"/>
      <c r="CF66" s="394"/>
      <c r="CG66" s="394"/>
      <c r="CH66" s="394"/>
      <c r="CI66" s="394"/>
      <c r="CJ66" s="394"/>
      <c r="CK66" s="394"/>
      <c r="CL66" s="394"/>
      <c r="CM66" s="394"/>
      <c r="CN66" s="394"/>
      <c r="CO66" s="394"/>
      <c r="CP66" s="394"/>
      <c r="CQ66" s="394"/>
      <c r="CR66" s="394"/>
      <c r="CS66" s="394"/>
      <c r="CT66" s="394"/>
      <c r="CU66" s="394"/>
    </row>
    <row r="67" spans="1:99" s="6" customFormat="1" ht="12" customHeight="1">
      <c r="A67" s="388"/>
      <c r="B67" s="388"/>
      <c r="C67" s="388"/>
      <c r="D67" s="388"/>
      <c r="E67" s="388"/>
      <c r="F67" s="426"/>
      <c r="G67" s="426"/>
      <c r="H67" s="426"/>
      <c r="I67" s="426"/>
      <c r="J67" s="426"/>
      <c r="K67" s="426"/>
      <c r="L67" s="426"/>
      <c r="M67" s="426"/>
      <c r="N67" s="426"/>
      <c r="O67" s="426"/>
      <c r="P67" s="426"/>
      <c r="Q67" s="426"/>
      <c r="R67" s="426"/>
      <c r="S67" s="426"/>
      <c r="T67" s="426"/>
      <c r="U67" s="426"/>
      <c r="V67" s="426"/>
      <c r="W67" s="426"/>
      <c r="X67" s="426"/>
      <c r="Y67" s="426"/>
      <c r="Z67" s="426"/>
      <c r="AA67" s="426"/>
      <c r="AB67" s="426"/>
      <c r="AC67" s="426"/>
      <c r="AD67" s="426"/>
      <c r="AE67" s="426"/>
      <c r="AF67" s="426"/>
      <c r="AG67" s="426"/>
      <c r="AH67" s="426"/>
      <c r="AI67" s="426"/>
      <c r="AJ67" s="426"/>
      <c r="AK67" s="426"/>
      <c r="AL67" s="426"/>
      <c r="AM67" s="426"/>
      <c r="AN67" s="426"/>
      <c r="AO67" s="426"/>
      <c r="AP67" s="426"/>
      <c r="AQ67" s="426"/>
      <c r="AR67" s="426"/>
      <c r="AS67" s="426"/>
      <c r="AT67" s="426"/>
      <c r="AU67" s="426"/>
      <c r="AV67" s="426"/>
      <c r="AW67" s="426"/>
      <c r="AX67" s="426"/>
      <c r="AY67" s="388"/>
      <c r="AZ67" s="388"/>
      <c r="BA67" s="388"/>
      <c r="BB67" s="388"/>
      <c r="BC67" s="388"/>
      <c r="BD67" s="388"/>
      <c r="BE67" s="388"/>
      <c r="BF67" s="388"/>
      <c r="BG67" s="388"/>
      <c r="BH67" s="388"/>
      <c r="BI67" s="388"/>
      <c r="BJ67" s="388"/>
      <c r="BK67" s="388"/>
      <c r="BL67" s="388"/>
      <c r="BM67" s="388"/>
      <c r="BN67" s="388"/>
      <c r="BO67" s="388"/>
      <c r="BP67" s="388"/>
      <c r="BQ67" s="388"/>
      <c r="BR67" s="388"/>
      <c r="BS67" s="388"/>
      <c r="BT67" s="388"/>
      <c r="BU67" s="388"/>
      <c r="BV67" s="388"/>
      <c r="BW67" s="388"/>
      <c r="BX67" s="394"/>
      <c r="BY67" s="394"/>
      <c r="BZ67" s="394"/>
      <c r="CA67" s="394"/>
      <c r="CB67" s="394"/>
      <c r="CC67" s="394"/>
      <c r="CD67" s="394"/>
      <c r="CE67" s="394"/>
      <c r="CF67" s="394"/>
      <c r="CG67" s="394"/>
      <c r="CH67" s="394"/>
      <c r="CI67" s="394"/>
      <c r="CJ67" s="394"/>
      <c r="CK67" s="394"/>
      <c r="CL67" s="394"/>
      <c r="CM67" s="394"/>
      <c r="CN67" s="394"/>
      <c r="CO67" s="394"/>
      <c r="CP67" s="394"/>
      <c r="CQ67" s="394"/>
      <c r="CR67" s="394"/>
      <c r="CS67" s="394"/>
      <c r="CT67" s="394"/>
      <c r="CU67" s="394"/>
    </row>
    <row r="68" spans="1:99" s="6" customFormat="1" ht="12" customHeight="1">
      <c r="A68" s="388"/>
      <c r="B68" s="388"/>
      <c r="C68" s="388"/>
      <c r="D68" s="388"/>
      <c r="E68" s="388"/>
      <c r="F68" s="489"/>
      <c r="G68" s="489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  <c r="T68" s="489"/>
      <c r="U68" s="489"/>
      <c r="V68" s="489"/>
      <c r="W68" s="489"/>
      <c r="X68" s="489"/>
      <c r="Y68" s="489"/>
      <c r="Z68" s="489"/>
      <c r="AA68" s="489"/>
      <c r="AB68" s="489"/>
      <c r="AC68" s="489"/>
      <c r="AD68" s="489"/>
      <c r="AE68" s="489"/>
      <c r="AF68" s="489"/>
      <c r="AG68" s="489"/>
      <c r="AH68" s="489"/>
      <c r="AI68" s="489"/>
      <c r="AJ68" s="489"/>
      <c r="AK68" s="489"/>
      <c r="AL68" s="489"/>
      <c r="AM68" s="489"/>
      <c r="AN68" s="489"/>
      <c r="AO68" s="489"/>
      <c r="AP68" s="489"/>
      <c r="AQ68" s="489"/>
      <c r="AR68" s="489"/>
      <c r="AS68" s="489"/>
      <c r="AT68" s="489"/>
      <c r="AU68" s="489"/>
      <c r="AV68" s="489"/>
      <c r="AW68" s="489"/>
      <c r="AX68" s="489"/>
      <c r="AY68" s="388"/>
      <c r="AZ68" s="388"/>
      <c r="BA68" s="388"/>
      <c r="BB68" s="388"/>
      <c r="BC68" s="388"/>
      <c r="BD68" s="388"/>
      <c r="BE68" s="388"/>
      <c r="BF68" s="388"/>
      <c r="BG68" s="388"/>
      <c r="BH68" s="388"/>
      <c r="BI68" s="388"/>
      <c r="BJ68" s="388"/>
      <c r="BK68" s="388"/>
      <c r="BL68" s="388"/>
      <c r="BM68" s="388"/>
      <c r="BN68" s="388"/>
      <c r="BO68" s="388"/>
      <c r="BP68" s="388"/>
      <c r="BQ68" s="388"/>
      <c r="BR68" s="388"/>
      <c r="BS68" s="388"/>
      <c r="BT68" s="388"/>
      <c r="BU68" s="388"/>
      <c r="BV68" s="388"/>
      <c r="BW68" s="388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</row>
    <row r="69" spans="1:99" s="6" customFormat="1" ht="12" customHeight="1">
      <c r="A69" s="388"/>
      <c r="B69" s="388"/>
      <c r="C69" s="388"/>
      <c r="D69" s="388"/>
      <c r="E69" s="388"/>
      <c r="F69" s="489"/>
      <c r="G69" s="48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  <c r="T69" s="489"/>
      <c r="U69" s="489"/>
      <c r="V69" s="489"/>
      <c r="W69" s="489"/>
      <c r="X69" s="489"/>
      <c r="Y69" s="489"/>
      <c r="Z69" s="489"/>
      <c r="AA69" s="489"/>
      <c r="AB69" s="489"/>
      <c r="AC69" s="489"/>
      <c r="AD69" s="489"/>
      <c r="AE69" s="489"/>
      <c r="AF69" s="489"/>
      <c r="AG69" s="489"/>
      <c r="AH69" s="489"/>
      <c r="AI69" s="489"/>
      <c r="AJ69" s="489"/>
      <c r="AK69" s="489"/>
      <c r="AL69" s="489"/>
      <c r="AM69" s="489"/>
      <c r="AN69" s="489"/>
      <c r="AO69" s="489"/>
      <c r="AP69" s="489"/>
      <c r="AQ69" s="489"/>
      <c r="AR69" s="489"/>
      <c r="AS69" s="489"/>
      <c r="AT69" s="489"/>
      <c r="AU69" s="489"/>
      <c r="AV69" s="489"/>
      <c r="AW69" s="489"/>
      <c r="AX69" s="489"/>
      <c r="AY69" s="388"/>
      <c r="AZ69" s="388"/>
      <c r="BA69" s="388"/>
      <c r="BB69" s="388"/>
      <c r="BC69" s="388"/>
      <c r="BD69" s="388"/>
      <c r="BE69" s="388"/>
      <c r="BF69" s="388"/>
      <c r="BG69" s="388"/>
      <c r="BH69" s="388"/>
      <c r="BI69" s="388"/>
      <c r="BJ69" s="388"/>
      <c r="BK69" s="388"/>
      <c r="BL69" s="388"/>
      <c r="BM69" s="388"/>
      <c r="BN69" s="388"/>
      <c r="BO69" s="388"/>
      <c r="BP69" s="388"/>
      <c r="BQ69" s="388"/>
      <c r="BR69" s="388"/>
      <c r="BS69" s="388"/>
      <c r="BT69" s="388"/>
      <c r="BU69" s="388"/>
      <c r="BV69" s="388"/>
      <c r="BW69" s="388"/>
      <c r="BX69" s="394"/>
      <c r="BY69" s="394"/>
      <c r="BZ69" s="394"/>
      <c r="CA69" s="394"/>
      <c r="CB69" s="394"/>
      <c r="CC69" s="394"/>
      <c r="CD69" s="394"/>
      <c r="CE69" s="394"/>
      <c r="CF69" s="394"/>
      <c r="CG69" s="394"/>
      <c r="CH69" s="394"/>
      <c r="CI69" s="394"/>
      <c r="CJ69" s="394"/>
      <c r="CK69" s="394"/>
      <c r="CL69" s="394"/>
      <c r="CM69" s="394"/>
      <c r="CN69" s="394"/>
      <c r="CO69" s="394"/>
      <c r="CP69" s="394"/>
      <c r="CQ69" s="394"/>
      <c r="CR69" s="394"/>
      <c r="CS69" s="394"/>
      <c r="CT69" s="394"/>
      <c r="CU69" s="394"/>
    </row>
    <row r="70" spans="1:99" s="6" customFormat="1" ht="12" customHeight="1">
      <c r="A70" s="388"/>
      <c r="B70" s="388"/>
      <c r="C70" s="388"/>
      <c r="D70" s="388"/>
      <c r="E70" s="388"/>
      <c r="F70" s="426"/>
      <c r="G70" s="426"/>
      <c r="H70" s="426"/>
      <c r="I70" s="426"/>
      <c r="J70" s="426"/>
      <c r="K70" s="426"/>
      <c r="L70" s="426"/>
      <c r="M70" s="426"/>
      <c r="N70" s="426"/>
      <c r="O70" s="426"/>
      <c r="P70" s="426"/>
      <c r="Q70" s="426"/>
      <c r="R70" s="426"/>
      <c r="S70" s="426"/>
      <c r="T70" s="426"/>
      <c r="U70" s="426"/>
      <c r="V70" s="426"/>
      <c r="W70" s="426"/>
      <c r="X70" s="426"/>
      <c r="Y70" s="426"/>
      <c r="Z70" s="426"/>
      <c r="AA70" s="426"/>
      <c r="AB70" s="426"/>
      <c r="AC70" s="426"/>
      <c r="AD70" s="426"/>
      <c r="AE70" s="426"/>
      <c r="AF70" s="426"/>
      <c r="AG70" s="426"/>
      <c r="AH70" s="426"/>
      <c r="AI70" s="426"/>
      <c r="AJ70" s="426"/>
      <c r="AK70" s="426"/>
      <c r="AL70" s="426"/>
      <c r="AM70" s="426"/>
      <c r="AN70" s="426"/>
      <c r="AO70" s="426"/>
      <c r="AP70" s="426"/>
      <c r="AQ70" s="426"/>
      <c r="AR70" s="426"/>
      <c r="AS70" s="426"/>
      <c r="AT70" s="426"/>
      <c r="AU70" s="426"/>
      <c r="AV70" s="426"/>
      <c r="AW70" s="426"/>
      <c r="AX70" s="426"/>
      <c r="AY70" s="388"/>
      <c r="AZ70" s="388"/>
      <c r="BA70" s="388"/>
      <c r="BB70" s="388"/>
      <c r="BC70" s="388"/>
      <c r="BD70" s="388"/>
      <c r="BE70" s="388"/>
      <c r="BF70" s="388"/>
      <c r="BG70" s="388"/>
      <c r="BH70" s="388"/>
      <c r="BI70" s="388"/>
      <c r="BJ70" s="388"/>
      <c r="BK70" s="388"/>
      <c r="BL70" s="388"/>
      <c r="BM70" s="388"/>
      <c r="BN70" s="388"/>
      <c r="BO70" s="388"/>
      <c r="BP70" s="388"/>
      <c r="BQ70" s="388"/>
      <c r="BR70" s="388"/>
      <c r="BS70" s="388"/>
      <c r="BT70" s="388"/>
      <c r="BU70" s="388"/>
      <c r="BV70" s="388"/>
      <c r="BW70" s="388"/>
      <c r="BX70" s="394"/>
      <c r="BY70" s="394"/>
      <c r="BZ70" s="394"/>
      <c r="CA70" s="394"/>
      <c r="CB70" s="394"/>
      <c r="CC70" s="394"/>
      <c r="CD70" s="394"/>
      <c r="CE70" s="394"/>
      <c r="CF70" s="394"/>
      <c r="CG70" s="394"/>
      <c r="CH70" s="394"/>
      <c r="CI70" s="394"/>
      <c r="CJ70" s="394"/>
      <c r="CK70" s="394"/>
      <c r="CL70" s="394"/>
      <c r="CM70" s="394"/>
      <c r="CN70" s="394"/>
      <c r="CO70" s="394"/>
      <c r="CP70" s="394"/>
      <c r="CQ70" s="394"/>
      <c r="CR70" s="394"/>
      <c r="CS70" s="394"/>
      <c r="CT70" s="394"/>
      <c r="CU70" s="394"/>
    </row>
    <row r="71" spans="1:99" s="6" customFormat="1" ht="12" customHeight="1">
      <c r="A71" s="388"/>
      <c r="B71" s="388"/>
      <c r="C71" s="388"/>
      <c r="D71" s="388"/>
      <c r="E71" s="388"/>
      <c r="F71" s="426"/>
      <c r="G71" s="426"/>
      <c r="H71" s="426"/>
      <c r="I71" s="426"/>
      <c r="J71" s="426"/>
      <c r="K71" s="426"/>
      <c r="L71" s="426"/>
      <c r="M71" s="426"/>
      <c r="N71" s="426"/>
      <c r="O71" s="426"/>
      <c r="P71" s="426"/>
      <c r="Q71" s="426"/>
      <c r="R71" s="426"/>
      <c r="S71" s="426"/>
      <c r="T71" s="426"/>
      <c r="U71" s="426"/>
      <c r="V71" s="426"/>
      <c r="W71" s="426"/>
      <c r="X71" s="426"/>
      <c r="Y71" s="426"/>
      <c r="Z71" s="426"/>
      <c r="AA71" s="426"/>
      <c r="AB71" s="426"/>
      <c r="AC71" s="426"/>
      <c r="AD71" s="426"/>
      <c r="AE71" s="426"/>
      <c r="AF71" s="426"/>
      <c r="AG71" s="426"/>
      <c r="AH71" s="426"/>
      <c r="AI71" s="426"/>
      <c r="AJ71" s="426"/>
      <c r="AK71" s="426"/>
      <c r="AL71" s="426"/>
      <c r="AM71" s="426"/>
      <c r="AN71" s="426"/>
      <c r="AO71" s="426"/>
      <c r="AP71" s="426"/>
      <c r="AQ71" s="426"/>
      <c r="AR71" s="426"/>
      <c r="AS71" s="426"/>
      <c r="AT71" s="426"/>
      <c r="AU71" s="426"/>
      <c r="AV71" s="426"/>
      <c r="AW71" s="426"/>
      <c r="AX71" s="426"/>
      <c r="AY71" s="388"/>
      <c r="AZ71" s="388"/>
      <c r="BA71" s="388"/>
      <c r="BB71" s="388"/>
      <c r="BC71" s="388"/>
      <c r="BD71" s="388"/>
      <c r="BE71" s="388"/>
      <c r="BF71" s="388"/>
      <c r="BG71" s="388"/>
      <c r="BH71" s="388"/>
      <c r="BI71" s="388"/>
      <c r="BJ71" s="388"/>
      <c r="BK71" s="388"/>
      <c r="BL71" s="388"/>
      <c r="BM71" s="388"/>
      <c r="BN71" s="388"/>
      <c r="BO71" s="388"/>
      <c r="BP71" s="388"/>
      <c r="BQ71" s="388"/>
      <c r="BR71" s="388"/>
      <c r="BS71" s="388"/>
      <c r="BT71" s="388"/>
      <c r="BU71" s="388"/>
      <c r="BV71" s="388"/>
      <c r="BW71" s="388"/>
      <c r="BX71" s="394"/>
      <c r="BY71" s="394"/>
      <c r="BZ71" s="394"/>
      <c r="CA71" s="394"/>
      <c r="CB71" s="394"/>
      <c r="CC71" s="394"/>
      <c r="CD71" s="394"/>
      <c r="CE71" s="394"/>
      <c r="CF71" s="394"/>
      <c r="CG71" s="394"/>
      <c r="CH71" s="394"/>
      <c r="CI71" s="394"/>
      <c r="CJ71" s="394"/>
      <c r="CK71" s="394"/>
      <c r="CL71" s="394"/>
      <c r="CM71" s="394"/>
      <c r="CN71" s="394"/>
      <c r="CO71" s="394"/>
      <c r="CP71" s="394"/>
      <c r="CQ71" s="394"/>
      <c r="CR71" s="394"/>
      <c r="CS71" s="394"/>
      <c r="CT71" s="394"/>
      <c r="CU71" s="394"/>
    </row>
    <row r="74" spans="1:99">
      <c r="A74" s="9" t="s">
        <v>320</v>
      </c>
    </row>
    <row r="75" spans="1:99">
      <c r="A75" s="9" t="s">
        <v>321</v>
      </c>
      <c r="W75" s="437"/>
      <c r="X75" s="437"/>
      <c r="Y75" s="437"/>
      <c r="Z75" s="437"/>
      <c r="AA75" s="437"/>
      <c r="AB75" s="437"/>
      <c r="AC75" s="437"/>
      <c r="AD75" s="437"/>
      <c r="AE75" s="437"/>
      <c r="AF75" s="437"/>
      <c r="AG75" s="437"/>
      <c r="AH75" s="437"/>
      <c r="AI75" s="437"/>
      <c r="AJ75" s="437"/>
      <c r="AK75" s="437"/>
      <c r="AL75" s="437"/>
      <c r="AM75" s="437"/>
      <c r="AN75" s="437"/>
      <c r="AO75" s="437"/>
      <c r="AP75" s="437"/>
      <c r="AQ75" s="437"/>
      <c r="AR75" s="30"/>
      <c r="AS75" s="437"/>
      <c r="AT75" s="437"/>
      <c r="AU75" s="437"/>
      <c r="AV75" s="437"/>
      <c r="AW75" s="437"/>
      <c r="AX75" s="437"/>
      <c r="AY75" s="437"/>
      <c r="AZ75" s="437"/>
      <c r="BA75" s="437"/>
      <c r="BB75" s="437"/>
      <c r="BC75" s="437"/>
      <c r="BD75" s="437"/>
      <c r="BE75" s="437"/>
      <c r="BF75" s="437"/>
      <c r="BG75" s="30"/>
      <c r="BH75" s="437"/>
      <c r="BI75" s="437"/>
      <c r="BJ75" s="437"/>
      <c r="BK75" s="437"/>
      <c r="BL75" s="437"/>
      <c r="BM75" s="437"/>
      <c r="BN75" s="437"/>
      <c r="BO75" s="437"/>
      <c r="BP75" s="437"/>
      <c r="BQ75" s="437"/>
      <c r="BR75" s="437"/>
      <c r="BS75" s="437"/>
      <c r="BT75" s="437"/>
      <c r="BU75" s="437"/>
      <c r="BV75" s="437"/>
      <c r="BW75" s="437"/>
      <c r="BX75" s="437"/>
      <c r="BY75" s="437"/>
      <c r="BZ75" s="437"/>
      <c r="CA75" s="437"/>
      <c r="CB75" s="437"/>
    </row>
    <row r="76" spans="1:99" s="7" customFormat="1" ht="10.5">
      <c r="W76" s="371" t="s">
        <v>322</v>
      </c>
      <c r="X76" s="371"/>
      <c r="Y76" s="371"/>
      <c r="Z76" s="371"/>
      <c r="AA76" s="371"/>
      <c r="AB76" s="371"/>
      <c r="AC76" s="371"/>
      <c r="AD76" s="371"/>
      <c r="AE76" s="371"/>
      <c r="AF76" s="371"/>
      <c r="AG76" s="371"/>
      <c r="AH76" s="371"/>
      <c r="AI76" s="371"/>
      <c r="AJ76" s="371"/>
      <c r="AK76" s="371"/>
      <c r="AL76" s="371"/>
      <c r="AM76" s="371"/>
      <c r="AN76" s="371"/>
      <c r="AO76" s="371"/>
      <c r="AP76" s="371"/>
      <c r="AQ76" s="371"/>
      <c r="AR76" s="31"/>
      <c r="AS76" s="371" t="s">
        <v>2</v>
      </c>
      <c r="AT76" s="371"/>
      <c r="AU76" s="371"/>
      <c r="AV76" s="371"/>
      <c r="AW76" s="371"/>
      <c r="AX76" s="371"/>
      <c r="AY76" s="371"/>
      <c r="AZ76" s="371"/>
      <c r="BA76" s="371"/>
      <c r="BB76" s="371"/>
      <c r="BC76" s="371"/>
      <c r="BD76" s="371"/>
      <c r="BE76" s="371"/>
      <c r="BF76" s="371"/>
      <c r="BG76" s="31"/>
      <c r="BH76" s="371" t="s">
        <v>3</v>
      </c>
      <c r="BI76" s="371"/>
      <c r="BJ76" s="371"/>
      <c r="BK76" s="371"/>
      <c r="BL76" s="371"/>
      <c r="BM76" s="371"/>
      <c r="BN76" s="371"/>
      <c r="BO76" s="371"/>
      <c r="BP76" s="371"/>
      <c r="BQ76" s="371"/>
      <c r="BR76" s="371"/>
      <c r="BS76" s="371"/>
      <c r="BT76" s="371"/>
      <c r="BU76" s="371"/>
      <c r="BV76" s="371"/>
      <c r="BW76" s="371"/>
      <c r="BX76" s="371"/>
      <c r="BY76" s="371"/>
      <c r="BZ76" s="371"/>
      <c r="CA76" s="371"/>
      <c r="CB76" s="371"/>
    </row>
    <row r="77" spans="1:99" ht="3.95" customHeight="1"/>
    <row r="78" spans="1:99">
      <c r="A78" s="9" t="s">
        <v>323</v>
      </c>
      <c r="J78" s="437"/>
      <c r="K78" s="437"/>
      <c r="L78" s="437"/>
      <c r="M78" s="437"/>
      <c r="N78" s="437"/>
      <c r="O78" s="437"/>
      <c r="P78" s="437"/>
      <c r="Q78" s="437"/>
      <c r="R78" s="437"/>
      <c r="S78" s="437"/>
      <c r="T78" s="437"/>
      <c r="U78" s="437"/>
      <c r="V78" s="437"/>
      <c r="W78" s="437"/>
      <c r="X78" s="437"/>
      <c r="Y78" s="437"/>
      <c r="Z78" s="437"/>
      <c r="AA78" s="437"/>
      <c r="AB78" s="437"/>
      <c r="AC78" s="437"/>
      <c r="AD78" s="437"/>
      <c r="AF78" s="437"/>
      <c r="AG78" s="437"/>
      <c r="AH78" s="437"/>
      <c r="AI78" s="437"/>
      <c r="AJ78" s="437"/>
      <c r="AK78" s="437"/>
      <c r="AL78" s="437"/>
      <c r="AM78" s="437"/>
      <c r="AN78" s="437"/>
      <c r="AO78" s="437"/>
      <c r="AP78" s="437"/>
      <c r="AQ78" s="437"/>
      <c r="AR78" s="437"/>
      <c r="AS78" s="437"/>
      <c r="AT78" s="437"/>
      <c r="AU78" s="437"/>
      <c r="AV78" s="437"/>
      <c r="AW78" s="437"/>
      <c r="AX78" s="437"/>
      <c r="AY78" s="437"/>
      <c r="AZ78" s="437"/>
      <c r="BB78" s="437"/>
      <c r="BC78" s="437"/>
      <c r="BD78" s="437"/>
      <c r="BE78" s="437"/>
      <c r="BF78" s="437"/>
      <c r="BG78" s="437"/>
      <c r="BH78" s="437"/>
      <c r="BI78" s="437"/>
      <c r="BJ78" s="437"/>
      <c r="BK78" s="437"/>
      <c r="BL78" s="437"/>
      <c r="BM78" s="437"/>
      <c r="BN78" s="437"/>
      <c r="BO78" s="437"/>
      <c r="BP78" s="437"/>
      <c r="BQ78" s="437"/>
      <c r="BR78" s="437"/>
      <c r="BS78" s="437"/>
      <c r="BT78" s="437"/>
      <c r="BU78" s="437"/>
      <c r="BV78" s="437"/>
    </row>
    <row r="79" spans="1:99" s="7" customFormat="1" ht="10.5">
      <c r="J79" s="371" t="s">
        <v>322</v>
      </c>
      <c r="K79" s="371"/>
      <c r="L79" s="371"/>
      <c r="M79" s="371"/>
      <c r="N79" s="371"/>
      <c r="O79" s="371"/>
      <c r="P79" s="371"/>
      <c r="Q79" s="371"/>
      <c r="R79" s="371"/>
      <c r="S79" s="371"/>
      <c r="T79" s="371"/>
      <c r="U79" s="371"/>
      <c r="V79" s="371"/>
      <c r="W79" s="371"/>
      <c r="X79" s="371"/>
      <c r="Y79" s="371"/>
      <c r="Z79" s="371"/>
      <c r="AA79" s="371"/>
      <c r="AB79" s="371"/>
      <c r="AC79" s="371"/>
      <c r="AD79" s="371"/>
      <c r="AF79" s="371" t="s">
        <v>324</v>
      </c>
      <c r="AG79" s="371"/>
      <c r="AH79" s="371"/>
      <c r="AI79" s="371"/>
      <c r="AJ79" s="371"/>
      <c r="AK79" s="371"/>
      <c r="AL79" s="371"/>
      <c r="AM79" s="371"/>
      <c r="AN79" s="371"/>
      <c r="AO79" s="371"/>
      <c r="AP79" s="371"/>
      <c r="AQ79" s="371"/>
      <c r="AR79" s="371"/>
      <c r="AS79" s="371"/>
      <c r="AT79" s="371"/>
      <c r="AU79" s="371"/>
      <c r="AV79" s="371"/>
      <c r="AW79" s="371"/>
      <c r="AX79" s="371"/>
      <c r="AY79" s="371"/>
      <c r="AZ79" s="371"/>
      <c r="BB79" s="371" t="s">
        <v>325</v>
      </c>
      <c r="BC79" s="371"/>
      <c r="BD79" s="371"/>
      <c r="BE79" s="371"/>
      <c r="BF79" s="371"/>
      <c r="BG79" s="371"/>
      <c r="BH79" s="371"/>
      <c r="BI79" s="371"/>
      <c r="BJ79" s="371"/>
      <c r="BK79" s="371"/>
      <c r="BL79" s="371"/>
      <c r="BM79" s="371"/>
      <c r="BN79" s="371"/>
      <c r="BO79" s="371"/>
      <c r="BP79" s="371"/>
      <c r="BQ79" s="371"/>
      <c r="BR79" s="371"/>
      <c r="BS79" s="371"/>
      <c r="BT79" s="371"/>
      <c r="BU79" s="371"/>
      <c r="BV79" s="371"/>
    </row>
    <row r="80" spans="1:99" ht="3.95" customHeight="1"/>
    <row r="81" spans="1:60">
      <c r="B81" s="20" t="s">
        <v>4</v>
      </c>
      <c r="C81" s="377"/>
      <c r="D81" s="377"/>
      <c r="E81" s="377"/>
      <c r="F81" s="9" t="s">
        <v>5</v>
      </c>
      <c r="H81" s="377"/>
      <c r="I81" s="377"/>
      <c r="J81" s="377"/>
      <c r="K81" s="377"/>
      <c r="L81" s="377"/>
      <c r="M81" s="377"/>
      <c r="N81" s="377"/>
      <c r="O81" s="377"/>
      <c r="P81" s="377"/>
      <c r="Q81" s="377"/>
      <c r="R81" s="377"/>
      <c r="S81" s="436">
        <v>20</v>
      </c>
      <c r="T81" s="436"/>
      <c r="U81" s="435"/>
      <c r="V81" s="435"/>
      <c r="W81" s="435"/>
      <c r="X81" s="9" t="s">
        <v>6</v>
      </c>
    </row>
    <row r="82" spans="1:60" s="3" customFormat="1" ht="12.75"/>
    <row r="83" spans="1:60">
      <c r="A83" s="21"/>
      <c r="B83" s="22" t="s">
        <v>326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32"/>
    </row>
    <row r="84" spans="1:60">
      <c r="A84" s="23"/>
      <c r="B84" s="437"/>
      <c r="C84" s="437"/>
      <c r="D84" s="437"/>
      <c r="E84" s="437"/>
      <c r="F84" s="437"/>
      <c r="G84" s="437"/>
      <c r="H84" s="437"/>
      <c r="I84" s="437"/>
      <c r="J84" s="437"/>
      <c r="K84" s="437"/>
      <c r="L84" s="437"/>
      <c r="M84" s="437"/>
      <c r="N84" s="437"/>
      <c r="O84" s="437"/>
      <c r="P84" s="437"/>
      <c r="Q84" s="437"/>
      <c r="R84" s="437"/>
      <c r="S84" s="437"/>
      <c r="T84" s="437"/>
      <c r="U84" s="437"/>
      <c r="V84" s="437"/>
      <c r="W84" s="437"/>
      <c r="X84" s="437"/>
      <c r="Y84" s="437"/>
      <c r="Z84" s="437"/>
      <c r="AA84" s="437"/>
      <c r="AB84" s="437"/>
      <c r="AC84" s="437"/>
      <c r="AD84" s="437"/>
      <c r="AE84" s="437"/>
      <c r="AF84" s="437"/>
      <c r="AG84" s="437"/>
      <c r="AH84" s="437"/>
      <c r="AI84" s="437"/>
      <c r="AJ84" s="437"/>
      <c r="AK84" s="437"/>
      <c r="AL84" s="437"/>
      <c r="AM84" s="437"/>
      <c r="AN84" s="437"/>
      <c r="AO84" s="437"/>
      <c r="AP84" s="437"/>
      <c r="AQ84" s="437"/>
      <c r="AR84" s="437"/>
      <c r="AS84" s="437"/>
      <c r="AT84" s="437"/>
      <c r="AU84" s="437"/>
      <c r="AV84" s="437"/>
      <c r="AW84" s="437"/>
      <c r="AX84" s="437"/>
      <c r="AY84" s="437"/>
      <c r="AZ84" s="437"/>
      <c r="BA84" s="437"/>
      <c r="BB84" s="437"/>
      <c r="BC84" s="437"/>
      <c r="BD84" s="437"/>
      <c r="BE84" s="437"/>
      <c r="BF84" s="437"/>
      <c r="BG84" s="437"/>
      <c r="BH84" s="33"/>
    </row>
    <row r="85" spans="1:60" s="8" customFormat="1" ht="10.5">
      <c r="A85" s="24"/>
      <c r="B85" s="371" t="s">
        <v>327</v>
      </c>
      <c r="C85" s="371"/>
      <c r="D85" s="371"/>
      <c r="E85" s="371"/>
      <c r="F85" s="371"/>
      <c r="G85" s="371"/>
      <c r="H85" s="371"/>
      <c r="I85" s="371"/>
      <c r="J85" s="371"/>
      <c r="K85" s="371"/>
      <c r="L85" s="371"/>
      <c r="M85" s="371"/>
      <c r="N85" s="371"/>
      <c r="O85" s="371"/>
      <c r="P85" s="371"/>
      <c r="Q85" s="371"/>
      <c r="R85" s="371"/>
      <c r="S85" s="371"/>
      <c r="T85" s="371"/>
      <c r="U85" s="371"/>
      <c r="V85" s="371"/>
      <c r="W85" s="371"/>
      <c r="X85" s="371"/>
      <c r="Y85" s="371"/>
      <c r="Z85" s="371"/>
      <c r="AA85" s="371"/>
      <c r="AB85" s="371"/>
      <c r="AC85" s="371"/>
      <c r="AD85" s="371"/>
      <c r="AE85" s="371"/>
      <c r="AF85" s="371"/>
      <c r="AG85" s="371"/>
      <c r="AH85" s="371"/>
      <c r="AI85" s="371"/>
      <c r="AJ85" s="371"/>
      <c r="AK85" s="371"/>
      <c r="AL85" s="371"/>
      <c r="AM85" s="371"/>
      <c r="AN85" s="371"/>
      <c r="AO85" s="371"/>
      <c r="AP85" s="371"/>
      <c r="AQ85" s="371"/>
      <c r="AR85" s="371"/>
      <c r="AS85" s="371"/>
      <c r="AT85" s="371"/>
      <c r="AU85" s="371"/>
      <c r="AV85" s="371"/>
      <c r="AW85" s="371"/>
      <c r="AX85" s="371"/>
      <c r="AY85" s="371"/>
      <c r="AZ85" s="371"/>
      <c r="BA85" s="371"/>
      <c r="BB85" s="371"/>
      <c r="BC85" s="371"/>
      <c r="BD85" s="371"/>
      <c r="BE85" s="371"/>
      <c r="BF85" s="371"/>
      <c r="BG85" s="371"/>
      <c r="BH85" s="34"/>
    </row>
    <row r="86" spans="1:60">
      <c r="A86" s="23"/>
      <c r="B86" s="437"/>
      <c r="C86" s="437"/>
      <c r="D86" s="437"/>
      <c r="E86" s="437"/>
      <c r="F86" s="437"/>
      <c r="G86" s="437"/>
      <c r="H86" s="437"/>
      <c r="I86" s="437"/>
      <c r="J86" s="437"/>
      <c r="K86" s="437"/>
      <c r="L86" s="437"/>
      <c r="M86" s="437"/>
      <c r="N86" s="437"/>
      <c r="O86" s="437"/>
      <c r="P86" s="6"/>
      <c r="Q86" s="6"/>
      <c r="R86" s="6"/>
      <c r="S86" s="437"/>
      <c r="T86" s="437"/>
      <c r="U86" s="437"/>
      <c r="V86" s="437"/>
      <c r="W86" s="437"/>
      <c r="X86" s="437"/>
      <c r="Y86" s="437"/>
      <c r="Z86" s="437"/>
      <c r="AA86" s="437"/>
      <c r="AB86" s="437"/>
      <c r="AC86" s="437"/>
      <c r="AD86" s="437"/>
      <c r="AE86" s="437"/>
      <c r="AF86" s="437"/>
      <c r="AG86" s="437"/>
      <c r="AH86" s="437"/>
      <c r="AI86" s="437"/>
      <c r="AJ86" s="437"/>
      <c r="AK86" s="437"/>
      <c r="AL86" s="437"/>
      <c r="AM86" s="437"/>
      <c r="AN86" s="437"/>
      <c r="AO86" s="437"/>
      <c r="AP86" s="437"/>
      <c r="AQ86" s="437"/>
      <c r="AR86" s="437"/>
      <c r="AS86" s="437"/>
      <c r="AT86" s="437"/>
      <c r="AU86" s="437"/>
      <c r="AV86" s="437"/>
      <c r="AW86" s="437"/>
      <c r="AX86" s="437"/>
      <c r="AY86" s="437"/>
      <c r="AZ86" s="437"/>
      <c r="BA86" s="437"/>
      <c r="BB86" s="437"/>
      <c r="BC86" s="437"/>
      <c r="BD86" s="437"/>
      <c r="BE86" s="437"/>
      <c r="BF86" s="437"/>
      <c r="BG86" s="437"/>
      <c r="BH86" s="33"/>
    </row>
    <row r="87" spans="1:60" s="7" customFormat="1" ht="10.5">
      <c r="A87" s="25"/>
      <c r="B87" s="371" t="s">
        <v>2</v>
      </c>
      <c r="C87" s="371"/>
      <c r="D87" s="371"/>
      <c r="E87" s="371"/>
      <c r="F87" s="371"/>
      <c r="G87" s="371"/>
      <c r="H87" s="371"/>
      <c r="I87" s="371"/>
      <c r="J87" s="371"/>
      <c r="K87" s="371"/>
      <c r="L87" s="371"/>
      <c r="M87" s="371"/>
      <c r="N87" s="371"/>
      <c r="O87" s="371"/>
      <c r="P87" s="29"/>
      <c r="Q87" s="29"/>
      <c r="R87" s="29"/>
      <c r="S87" s="371" t="s">
        <v>3</v>
      </c>
      <c r="T87" s="371"/>
      <c r="U87" s="371"/>
      <c r="V87" s="371"/>
      <c r="W87" s="371"/>
      <c r="X87" s="371"/>
      <c r="Y87" s="371"/>
      <c r="Z87" s="371"/>
      <c r="AA87" s="371"/>
      <c r="AB87" s="371"/>
      <c r="AC87" s="371"/>
      <c r="AD87" s="371"/>
      <c r="AE87" s="371"/>
      <c r="AF87" s="371"/>
      <c r="AG87" s="371"/>
      <c r="AH87" s="371"/>
      <c r="AI87" s="371"/>
      <c r="AJ87" s="371"/>
      <c r="AK87" s="371"/>
      <c r="AL87" s="371"/>
      <c r="AM87" s="371"/>
      <c r="AN87" s="371"/>
      <c r="AO87" s="371"/>
      <c r="AP87" s="371"/>
      <c r="AQ87" s="371"/>
      <c r="AR87" s="371"/>
      <c r="AS87" s="371"/>
      <c r="AT87" s="371"/>
      <c r="AU87" s="371"/>
      <c r="AV87" s="371"/>
      <c r="AW87" s="371"/>
      <c r="AX87" s="371"/>
      <c r="AY87" s="371"/>
      <c r="AZ87" s="371"/>
      <c r="BA87" s="371"/>
      <c r="BB87" s="371"/>
      <c r="BC87" s="371"/>
      <c r="BD87" s="371"/>
      <c r="BE87" s="371"/>
      <c r="BF87" s="371"/>
      <c r="BG87" s="371"/>
      <c r="BH87" s="35"/>
    </row>
    <row r="88" spans="1:60">
      <c r="A88" s="23"/>
      <c r="B88" s="26" t="s">
        <v>4</v>
      </c>
      <c r="C88" s="377"/>
      <c r="D88" s="377"/>
      <c r="E88" s="377"/>
      <c r="F88" s="6" t="s">
        <v>5</v>
      </c>
      <c r="G88" s="6"/>
      <c r="H88" s="377"/>
      <c r="I88" s="377"/>
      <c r="J88" s="377"/>
      <c r="K88" s="377"/>
      <c r="L88" s="377"/>
      <c r="M88" s="377"/>
      <c r="N88" s="377"/>
      <c r="O88" s="377"/>
      <c r="P88" s="377"/>
      <c r="Q88" s="377"/>
      <c r="R88" s="377"/>
      <c r="S88" s="434">
        <v>20</v>
      </c>
      <c r="T88" s="434"/>
      <c r="U88" s="435"/>
      <c r="V88" s="435"/>
      <c r="W88" s="435"/>
      <c r="X88" s="6" t="s">
        <v>6</v>
      </c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33"/>
    </row>
    <row r="89" spans="1:60" ht="5.0999999999999996" customHeight="1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36"/>
    </row>
  </sheetData>
  <mergeCells count="347">
    <mergeCell ref="A1:CU1"/>
    <mergeCell ref="CY3:DB3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3:H5"/>
    <mergeCell ref="I3:CM5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31:H31"/>
    <mergeCell ref="I31:CM31"/>
    <mergeCell ref="CN31:CU31"/>
    <mergeCell ref="A32:H32"/>
    <mergeCell ref="I32:CM32"/>
    <mergeCell ref="CN32:CU32"/>
    <mergeCell ref="A33:H33"/>
    <mergeCell ref="I33:CM33"/>
    <mergeCell ref="CN33:CU33"/>
    <mergeCell ref="A34:H34"/>
    <mergeCell ref="I34:CM34"/>
    <mergeCell ref="CN34:CU34"/>
    <mergeCell ref="A35:H35"/>
    <mergeCell ref="I35:CM35"/>
    <mergeCell ref="CN35:CU35"/>
    <mergeCell ref="A36:H36"/>
    <mergeCell ref="I36:CM36"/>
    <mergeCell ref="CN36:CU36"/>
    <mergeCell ref="A37:H37"/>
    <mergeCell ref="I37:CM37"/>
    <mergeCell ref="CN37:CU37"/>
    <mergeCell ref="A38:H38"/>
    <mergeCell ref="I38:CM38"/>
    <mergeCell ref="CN38:CU38"/>
    <mergeCell ref="A39:E39"/>
    <mergeCell ref="F39:AX39"/>
    <mergeCell ref="AY39:BC39"/>
    <mergeCell ref="BD39:BI39"/>
    <mergeCell ref="BJ39:BP39"/>
    <mergeCell ref="BQ39:BW39"/>
    <mergeCell ref="BX39:CC39"/>
    <mergeCell ref="CD39:CI39"/>
    <mergeCell ref="CJ39:CO39"/>
    <mergeCell ref="CP39:CU39"/>
    <mergeCell ref="F40:AX40"/>
    <mergeCell ref="F41:AX41"/>
    <mergeCell ref="F42:AX42"/>
    <mergeCell ref="F43:AX43"/>
    <mergeCell ref="F44:AX44"/>
    <mergeCell ref="F45:AX45"/>
    <mergeCell ref="A46:E46"/>
    <mergeCell ref="F46:AX46"/>
    <mergeCell ref="AY46:BC46"/>
    <mergeCell ref="BD46:BI46"/>
    <mergeCell ref="BJ46:BP46"/>
    <mergeCell ref="BQ46:BW46"/>
    <mergeCell ref="BX46:CC46"/>
    <mergeCell ref="CD46:CI46"/>
    <mergeCell ref="CJ46:CO46"/>
    <mergeCell ref="CP46:CU46"/>
    <mergeCell ref="CD44:CI45"/>
    <mergeCell ref="CJ44:CO45"/>
    <mergeCell ref="CP44:CU45"/>
    <mergeCell ref="BX42:CC43"/>
    <mergeCell ref="CD42:CI43"/>
    <mergeCell ref="CJ42:CO43"/>
    <mergeCell ref="CP42:CU43"/>
    <mergeCell ref="BQ52:BW52"/>
    <mergeCell ref="BX52:CC52"/>
    <mergeCell ref="CD52:CI52"/>
    <mergeCell ref="CJ52:CO52"/>
    <mergeCell ref="CP52:CU52"/>
    <mergeCell ref="A47:E47"/>
    <mergeCell ref="F47:AX47"/>
    <mergeCell ref="AY47:BC47"/>
    <mergeCell ref="BD47:BI47"/>
    <mergeCell ref="BJ47:BP47"/>
    <mergeCell ref="BQ47:BW47"/>
    <mergeCell ref="BX47:CC47"/>
    <mergeCell ref="CD47:CI47"/>
    <mergeCell ref="CJ47:CO47"/>
    <mergeCell ref="F48:AX48"/>
    <mergeCell ref="F49:AX49"/>
    <mergeCell ref="F50:AX50"/>
    <mergeCell ref="F51:AX51"/>
    <mergeCell ref="A52:E52"/>
    <mergeCell ref="F52:AX52"/>
    <mergeCell ref="AY52:BC52"/>
    <mergeCell ref="BD52:BI52"/>
    <mergeCell ref="BJ52:BP52"/>
    <mergeCell ref="A63:E63"/>
    <mergeCell ref="F63:AX63"/>
    <mergeCell ref="AY63:BC63"/>
    <mergeCell ref="A61:E62"/>
    <mergeCell ref="AY61:BC62"/>
    <mergeCell ref="CD55:CI55"/>
    <mergeCell ref="CJ55:CO55"/>
    <mergeCell ref="CP55:CU55"/>
    <mergeCell ref="A56:E56"/>
    <mergeCell ref="F56:AX56"/>
    <mergeCell ref="AY56:BC56"/>
    <mergeCell ref="BD56:BI56"/>
    <mergeCell ref="BJ56:BP56"/>
    <mergeCell ref="BQ56:BW56"/>
    <mergeCell ref="BX56:CC56"/>
    <mergeCell ref="CD56:CI56"/>
    <mergeCell ref="CJ56:CO56"/>
    <mergeCell ref="CP56:CU56"/>
    <mergeCell ref="A55:E55"/>
    <mergeCell ref="F55:AX55"/>
    <mergeCell ref="AY55:BC55"/>
    <mergeCell ref="BD55:BI55"/>
    <mergeCell ref="BJ55:BP55"/>
    <mergeCell ref="BQ55:BW55"/>
    <mergeCell ref="BD63:BI63"/>
    <mergeCell ref="BJ63:BP63"/>
    <mergeCell ref="BQ63:BW63"/>
    <mergeCell ref="BX63:CC63"/>
    <mergeCell ref="CD63:CI63"/>
    <mergeCell ref="CJ63:CO63"/>
    <mergeCell ref="CP63:CU63"/>
    <mergeCell ref="F64:AX64"/>
    <mergeCell ref="F65:AX65"/>
    <mergeCell ref="CP64:CU65"/>
    <mergeCell ref="F66:AX66"/>
    <mergeCell ref="F67:AX67"/>
    <mergeCell ref="F68:AX68"/>
    <mergeCell ref="F69:AX69"/>
    <mergeCell ref="F70:AX70"/>
    <mergeCell ref="F71:AX71"/>
    <mergeCell ref="W75:AQ75"/>
    <mergeCell ref="AS75:BF75"/>
    <mergeCell ref="BH75:CB75"/>
    <mergeCell ref="BX70:CC71"/>
    <mergeCell ref="W76:AQ76"/>
    <mergeCell ref="AS76:BF76"/>
    <mergeCell ref="BH76:CB76"/>
    <mergeCell ref="J78:AD78"/>
    <mergeCell ref="AF78:AZ78"/>
    <mergeCell ref="BB78:BV78"/>
    <mergeCell ref="J79:AD79"/>
    <mergeCell ref="AF79:AZ79"/>
    <mergeCell ref="BB79:BV79"/>
    <mergeCell ref="C81:E81"/>
    <mergeCell ref="H81:R81"/>
    <mergeCell ref="S81:T81"/>
    <mergeCell ref="U81:W81"/>
    <mergeCell ref="B84:BG84"/>
    <mergeCell ref="B85:BG85"/>
    <mergeCell ref="B86:O86"/>
    <mergeCell ref="S86:BG86"/>
    <mergeCell ref="B87:O87"/>
    <mergeCell ref="S87:BG87"/>
    <mergeCell ref="C88:E88"/>
    <mergeCell ref="H88:R88"/>
    <mergeCell ref="S88:T88"/>
    <mergeCell ref="U88:W88"/>
    <mergeCell ref="CV3:CV5"/>
    <mergeCell ref="CW3:CW5"/>
    <mergeCell ref="CX3:CX5"/>
    <mergeCell ref="DB4:DB5"/>
    <mergeCell ref="CN3:CU5"/>
    <mergeCell ref="BX40:CC41"/>
    <mergeCell ref="CD40:CI41"/>
    <mergeCell ref="CJ40:CO41"/>
    <mergeCell ref="CP40:CU41"/>
    <mergeCell ref="A40:E41"/>
    <mergeCell ref="AY40:BC41"/>
    <mergeCell ref="BD40:BI41"/>
    <mergeCell ref="BJ40:BP41"/>
    <mergeCell ref="BQ40:BW41"/>
    <mergeCell ref="A42:E43"/>
    <mergeCell ref="AY42:BC43"/>
    <mergeCell ref="BD42:BI43"/>
    <mergeCell ref="BJ42:BP43"/>
    <mergeCell ref="BQ42:BW43"/>
    <mergeCell ref="BX44:CC45"/>
    <mergeCell ref="A44:E45"/>
    <mergeCell ref="AY44:BC45"/>
    <mergeCell ref="BD44:BI45"/>
    <mergeCell ref="BJ44:BP45"/>
    <mergeCell ref="BQ44:BW45"/>
    <mergeCell ref="BX50:CC51"/>
    <mergeCell ref="CD50:CI51"/>
    <mergeCell ref="CJ50:CO51"/>
    <mergeCell ref="CP50:CU51"/>
    <mergeCell ref="BX48:CC49"/>
    <mergeCell ref="CD48:CI49"/>
    <mergeCell ref="CJ48:CO49"/>
    <mergeCell ref="CP48:CU49"/>
    <mergeCell ref="A48:E49"/>
    <mergeCell ref="AY48:BC49"/>
    <mergeCell ref="BD48:BI49"/>
    <mergeCell ref="BJ48:BP49"/>
    <mergeCell ref="BQ48:BW49"/>
    <mergeCell ref="A50:E51"/>
    <mergeCell ref="AY50:BC51"/>
    <mergeCell ref="BD50:BI51"/>
    <mergeCell ref="BJ50:BP51"/>
    <mergeCell ref="BQ50:BW51"/>
    <mergeCell ref="CP47:CU47"/>
    <mergeCell ref="CD53:CI54"/>
    <mergeCell ref="CJ53:CO54"/>
    <mergeCell ref="CP53:CU54"/>
    <mergeCell ref="A57:E58"/>
    <mergeCell ref="AY57:BC58"/>
    <mergeCell ref="BD57:BI58"/>
    <mergeCell ref="BJ57:BP58"/>
    <mergeCell ref="BQ57:BW58"/>
    <mergeCell ref="BX57:CC58"/>
    <mergeCell ref="CD57:CI58"/>
    <mergeCell ref="CJ57:CO58"/>
    <mergeCell ref="CP57:CU58"/>
    <mergeCell ref="F57:AX57"/>
    <mergeCell ref="F58:AX58"/>
    <mergeCell ref="F53:AX53"/>
    <mergeCell ref="F54:AX54"/>
    <mergeCell ref="BX55:CC55"/>
    <mergeCell ref="A53:E54"/>
    <mergeCell ref="AY53:BC54"/>
    <mergeCell ref="BD53:BI54"/>
    <mergeCell ref="BJ53:BP54"/>
    <mergeCell ref="BQ53:BW54"/>
    <mergeCell ref="BX53:CC54"/>
    <mergeCell ref="BD61:BI62"/>
    <mergeCell ref="BJ61:BP62"/>
    <mergeCell ref="BQ61:BW62"/>
    <mergeCell ref="A59:E60"/>
    <mergeCell ref="AY59:BC60"/>
    <mergeCell ref="BD59:BI60"/>
    <mergeCell ref="BJ59:BP60"/>
    <mergeCell ref="BQ59:BW60"/>
    <mergeCell ref="BX61:CC62"/>
    <mergeCell ref="F59:AX59"/>
    <mergeCell ref="F60:AX60"/>
    <mergeCell ref="F61:AX61"/>
    <mergeCell ref="F62:AX62"/>
    <mergeCell ref="CD61:CI62"/>
    <mergeCell ref="CJ61:CO62"/>
    <mergeCell ref="CP61:CU62"/>
    <mergeCell ref="BX59:CC60"/>
    <mergeCell ref="CD59:CI60"/>
    <mergeCell ref="CJ59:CO60"/>
    <mergeCell ref="CP59:CU60"/>
    <mergeCell ref="A66:E67"/>
    <mergeCell ref="AY66:BC67"/>
    <mergeCell ref="BD66:BI67"/>
    <mergeCell ref="BJ66:BP67"/>
    <mergeCell ref="BQ66:BW67"/>
    <mergeCell ref="A64:E65"/>
    <mergeCell ref="AY64:BC65"/>
    <mergeCell ref="BD64:BI65"/>
    <mergeCell ref="BJ64:BP65"/>
    <mergeCell ref="BQ64:BW65"/>
    <mergeCell ref="BX66:CC67"/>
    <mergeCell ref="CD66:CI67"/>
    <mergeCell ref="CJ66:CO67"/>
    <mergeCell ref="CP66:CU67"/>
    <mergeCell ref="BX64:CC65"/>
    <mergeCell ref="CD64:CI65"/>
    <mergeCell ref="CJ64:CO65"/>
    <mergeCell ref="CD70:CI71"/>
    <mergeCell ref="CJ70:CO71"/>
    <mergeCell ref="CP70:CU71"/>
    <mergeCell ref="BX68:CC69"/>
    <mergeCell ref="CD68:CI69"/>
    <mergeCell ref="CJ68:CO69"/>
    <mergeCell ref="CP68:CU69"/>
    <mergeCell ref="A70:E71"/>
    <mergeCell ref="AY70:BC71"/>
    <mergeCell ref="BD70:BI71"/>
    <mergeCell ref="BJ70:BP71"/>
    <mergeCell ref="BQ70:BW71"/>
    <mergeCell ref="A68:E69"/>
    <mergeCell ref="AY68:BC69"/>
    <mergeCell ref="BD68:BI69"/>
    <mergeCell ref="BJ68:BP69"/>
    <mergeCell ref="BQ68:BW69"/>
  </mergeCells>
  <pageMargins left="0.39370078740157483" right="0.39370078740157483" top="0.78740157480314965" bottom="0.39370078740157483" header="0.27559055118110237" footer="0.27559055118110237"/>
  <pageSetup paperSize="9" scale="69" fitToHeight="5" orientation="landscape" r:id="rId1"/>
  <headerFooter alignWithMargins="0">
    <oddHeader>&amp;L&amp;"Arial,обычный"&amp;6Подготовлено с использованием системы ГАРАНТ</oddHeader>
  </headerFooter>
  <rowBreaks count="2" manualBreakCount="2">
    <brk id="39" max="16383" man="1"/>
    <brk id="6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48"/>
  </sheetPr>
  <dimension ref="A1:CU35"/>
  <sheetViews>
    <sheetView workbookViewId="0">
      <selection activeCell="H52" sqref="H52"/>
    </sheetView>
  </sheetViews>
  <sheetFormatPr defaultColWidth="1.42578125" defaultRowHeight="12.75"/>
  <cols>
    <col min="1" max="16384" width="1.42578125" style="3"/>
  </cols>
  <sheetData>
    <row r="1" spans="1:99" s="1" customFormat="1" ht="3.9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99" s="1" customFormat="1" ht="11.25" customHeight="1">
      <c r="A2" s="521" t="s">
        <v>404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  <c r="U2" s="522"/>
      <c r="V2" s="522"/>
      <c r="W2" s="522"/>
      <c r="X2" s="522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22"/>
      <c r="AL2" s="522"/>
      <c r="AM2" s="522"/>
      <c r="AN2" s="522"/>
      <c r="AO2" s="522"/>
      <c r="AP2" s="522"/>
      <c r="AQ2" s="522"/>
      <c r="AR2" s="522"/>
      <c r="AS2" s="522"/>
      <c r="AT2" s="522"/>
      <c r="AU2" s="522"/>
      <c r="AV2" s="522"/>
      <c r="AW2" s="522"/>
      <c r="AX2" s="522"/>
      <c r="AY2" s="522"/>
      <c r="AZ2" s="522"/>
      <c r="BA2" s="522"/>
      <c r="BB2" s="522"/>
      <c r="BC2" s="522"/>
      <c r="BD2" s="522"/>
      <c r="BE2" s="522"/>
      <c r="BF2" s="522"/>
      <c r="BG2" s="522"/>
      <c r="BH2" s="522"/>
      <c r="BI2" s="522"/>
      <c r="BJ2" s="522"/>
      <c r="BK2" s="522"/>
      <c r="BL2" s="522"/>
      <c r="BM2" s="522"/>
      <c r="BN2" s="522"/>
      <c r="BO2" s="522"/>
      <c r="BP2" s="522"/>
      <c r="BQ2" s="522"/>
      <c r="BR2" s="522"/>
      <c r="BS2" s="522"/>
      <c r="BT2" s="522"/>
      <c r="BU2" s="522"/>
      <c r="BV2" s="522"/>
      <c r="BW2" s="522"/>
      <c r="BX2" s="522"/>
      <c r="BY2" s="522"/>
      <c r="BZ2" s="522"/>
      <c r="CA2" s="522"/>
      <c r="CB2" s="522"/>
      <c r="CC2" s="522"/>
      <c r="CD2" s="522"/>
      <c r="CE2" s="522"/>
      <c r="CF2" s="522"/>
      <c r="CG2" s="522"/>
      <c r="CH2" s="522"/>
      <c r="CI2" s="522"/>
      <c r="CJ2" s="522"/>
      <c r="CK2" s="522"/>
      <c r="CL2" s="522"/>
      <c r="CM2" s="522"/>
      <c r="CN2" s="522"/>
      <c r="CO2" s="522"/>
      <c r="CP2" s="522"/>
      <c r="CQ2" s="522"/>
      <c r="CR2" s="522"/>
      <c r="CS2" s="522"/>
      <c r="CT2" s="522"/>
      <c r="CU2" s="522"/>
    </row>
    <row r="3" spans="1:99" s="1" customFormat="1" ht="11.25" customHeight="1">
      <c r="A3" s="522"/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522"/>
      <c r="V3" s="522"/>
      <c r="W3" s="522"/>
      <c r="X3" s="522"/>
      <c r="Y3" s="522"/>
      <c r="Z3" s="522"/>
      <c r="AA3" s="522"/>
      <c r="AB3" s="522"/>
      <c r="AC3" s="522"/>
      <c r="AD3" s="522"/>
      <c r="AE3" s="522"/>
      <c r="AF3" s="522"/>
      <c r="AG3" s="522"/>
      <c r="AH3" s="522"/>
      <c r="AI3" s="522"/>
      <c r="AJ3" s="522"/>
      <c r="AK3" s="522"/>
      <c r="AL3" s="522"/>
      <c r="AM3" s="522"/>
      <c r="AN3" s="522"/>
      <c r="AO3" s="522"/>
      <c r="AP3" s="522"/>
      <c r="AQ3" s="522"/>
      <c r="AR3" s="522"/>
      <c r="AS3" s="522"/>
      <c r="AT3" s="522"/>
      <c r="AU3" s="522"/>
      <c r="AV3" s="522"/>
      <c r="AW3" s="522"/>
      <c r="AX3" s="522"/>
      <c r="AY3" s="522"/>
      <c r="AZ3" s="522"/>
      <c r="BA3" s="522"/>
      <c r="BB3" s="522"/>
      <c r="BC3" s="522"/>
      <c r="BD3" s="522"/>
      <c r="BE3" s="522"/>
      <c r="BF3" s="522"/>
      <c r="BG3" s="522"/>
      <c r="BH3" s="522"/>
      <c r="BI3" s="522"/>
      <c r="BJ3" s="522"/>
      <c r="BK3" s="522"/>
      <c r="BL3" s="522"/>
      <c r="BM3" s="522"/>
      <c r="BN3" s="522"/>
      <c r="BO3" s="522"/>
      <c r="BP3" s="522"/>
      <c r="BQ3" s="522"/>
      <c r="BR3" s="522"/>
      <c r="BS3" s="522"/>
      <c r="BT3" s="522"/>
      <c r="BU3" s="522"/>
      <c r="BV3" s="522"/>
      <c r="BW3" s="522"/>
      <c r="BX3" s="522"/>
      <c r="BY3" s="522"/>
      <c r="BZ3" s="522"/>
      <c r="CA3" s="522"/>
      <c r="CB3" s="522"/>
      <c r="CC3" s="522"/>
      <c r="CD3" s="522"/>
      <c r="CE3" s="522"/>
      <c r="CF3" s="522"/>
      <c r="CG3" s="522"/>
      <c r="CH3" s="522"/>
      <c r="CI3" s="522"/>
      <c r="CJ3" s="522"/>
      <c r="CK3" s="522"/>
      <c r="CL3" s="522"/>
      <c r="CM3" s="522"/>
      <c r="CN3" s="522"/>
      <c r="CO3" s="522"/>
      <c r="CP3" s="522"/>
      <c r="CQ3" s="522"/>
      <c r="CR3" s="522"/>
      <c r="CS3" s="522"/>
      <c r="CT3" s="522"/>
      <c r="CU3" s="522"/>
    </row>
    <row r="4" spans="1:99" s="1" customFormat="1" ht="11.25" customHeight="1">
      <c r="A4" s="521" t="s">
        <v>405</v>
      </c>
      <c r="B4" s="522"/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  <c r="T4" s="522"/>
      <c r="U4" s="522"/>
      <c r="V4" s="522"/>
      <c r="W4" s="522"/>
      <c r="X4" s="522"/>
      <c r="Y4" s="522"/>
      <c r="Z4" s="522"/>
      <c r="AA4" s="522"/>
      <c r="AB4" s="522"/>
      <c r="AC4" s="522"/>
      <c r="AD4" s="522"/>
      <c r="AE4" s="522"/>
      <c r="AF4" s="522"/>
      <c r="AG4" s="522"/>
      <c r="AH4" s="522"/>
      <c r="AI4" s="522"/>
      <c r="AJ4" s="522"/>
      <c r="AK4" s="522"/>
      <c r="AL4" s="522"/>
      <c r="AM4" s="522"/>
      <c r="AN4" s="522"/>
      <c r="AO4" s="522"/>
      <c r="AP4" s="522"/>
      <c r="AQ4" s="522"/>
      <c r="AR4" s="522"/>
      <c r="AS4" s="522"/>
      <c r="AT4" s="522"/>
      <c r="AU4" s="522"/>
      <c r="AV4" s="522"/>
      <c r="AW4" s="522"/>
      <c r="AX4" s="522"/>
      <c r="AY4" s="522"/>
      <c r="AZ4" s="522"/>
      <c r="BA4" s="522"/>
      <c r="BB4" s="522"/>
      <c r="BC4" s="522"/>
      <c r="BD4" s="522"/>
      <c r="BE4" s="522"/>
      <c r="BF4" s="522"/>
      <c r="BG4" s="522"/>
      <c r="BH4" s="522"/>
      <c r="BI4" s="522"/>
      <c r="BJ4" s="522"/>
      <c r="BK4" s="522"/>
      <c r="BL4" s="522"/>
      <c r="BM4" s="522"/>
      <c r="BN4" s="522"/>
      <c r="BO4" s="522"/>
      <c r="BP4" s="522"/>
      <c r="BQ4" s="522"/>
      <c r="BR4" s="522"/>
      <c r="BS4" s="522"/>
      <c r="BT4" s="522"/>
      <c r="BU4" s="522"/>
      <c r="BV4" s="522"/>
      <c r="BW4" s="522"/>
      <c r="BX4" s="522"/>
      <c r="BY4" s="522"/>
      <c r="BZ4" s="522"/>
      <c r="CA4" s="522"/>
      <c r="CB4" s="522"/>
      <c r="CC4" s="522"/>
      <c r="CD4" s="522"/>
      <c r="CE4" s="522"/>
      <c r="CF4" s="522"/>
      <c r="CG4" s="522"/>
      <c r="CH4" s="522"/>
      <c r="CI4" s="522"/>
      <c r="CJ4" s="522"/>
      <c r="CK4" s="522"/>
      <c r="CL4" s="522"/>
      <c r="CM4" s="522"/>
      <c r="CN4" s="522"/>
      <c r="CO4" s="522"/>
      <c r="CP4" s="522"/>
      <c r="CQ4" s="522"/>
      <c r="CR4" s="522"/>
      <c r="CS4" s="522"/>
      <c r="CT4" s="522"/>
      <c r="CU4" s="522"/>
    </row>
    <row r="5" spans="1:99" s="1" customFormat="1" ht="11.25" customHeight="1">
      <c r="A5" s="522"/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N5" s="522"/>
      <c r="O5" s="522"/>
      <c r="P5" s="522"/>
      <c r="Q5" s="522"/>
      <c r="R5" s="522"/>
      <c r="S5" s="522"/>
      <c r="T5" s="522"/>
      <c r="U5" s="522"/>
      <c r="V5" s="522"/>
      <c r="W5" s="522"/>
      <c r="X5" s="522"/>
      <c r="Y5" s="522"/>
      <c r="Z5" s="522"/>
      <c r="AA5" s="522"/>
      <c r="AB5" s="522"/>
      <c r="AC5" s="522"/>
      <c r="AD5" s="522"/>
      <c r="AE5" s="522"/>
      <c r="AF5" s="522"/>
      <c r="AG5" s="522"/>
      <c r="AH5" s="522"/>
      <c r="AI5" s="522"/>
      <c r="AJ5" s="522"/>
      <c r="AK5" s="522"/>
      <c r="AL5" s="522"/>
      <c r="AM5" s="522"/>
      <c r="AN5" s="522"/>
      <c r="AO5" s="522"/>
      <c r="AP5" s="522"/>
      <c r="AQ5" s="522"/>
      <c r="AR5" s="522"/>
      <c r="AS5" s="522"/>
      <c r="AT5" s="522"/>
      <c r="AU5" s="522"/>
      <c r="AV5" s="522"/>
      <c r="AW5" s="522"/>
      <c r="AX5" s="522"/>
      <c r="AY5" s="522"/>
      <c r="AZ5" s="522"/>
      <c r="BA5" s="522"/>
      <c r="BB5" s="522"/>
      <c r="BC5" s="522"/>
      <c r="BD5" s="522"/>
      <c r="BE5" s="522"/>
      <c r="BF5" s="522"/>
      <c r="BG5" s="522"/>
      <c r="BH5" s="522"/>
      <c r="BI5" s="522"/>
      <c r="BJ5" s="522"/>
      <c r="BK5" s="522"/>
      <c r="BL5" s="522"/>
      <c r="BM5" s="522"/>
      <c r="BN5" s="522"/>
      <c r="BO5" s="522"/>
      <c r="BP5" s="522"/>
      <c r="BQ5" s="522"/>
      <c r="BR5" s="522"/>
      <c r="BS5" s="522"/>
      <c r="BT5" s="522"/>
      <c r="BU5" s="522"/>
      <c r="BV5" s="522"/>
      <c r="BW5" s="522"/>
      <c r="BX5" s="522"/>
      <c r="BY5" s="522"/>
      <c r="BZ5" s="522"/>
      <c r="CA5" s="522"/>
      <c r="CB5" s="522"/>
      <c r="CC5" s="522"/>
      <c r="CD5" s="522"/>
      <c r="CE5" s="522"/>
      <c r="CF5" s="522"/>
      <c r="CG5" s="522"/>
      <c r="CH5" s="522"/>
      <c r="CI5" s="522"/>
      <c r="CJ5" s="522"/>
      <c r="CK5" s="522"/>
      <c r="CL5" s="522"/>
      <c r="CM5" s="522"/>
      <c r="CN5" s="522"/>
      <c r="CO5" s="522"/>
      <c r="CP5" s="522"/>
      <c r="CQ5" s="522"/>
      <c r="CR5" s="522"/>
      <c r="CS5" s="522"/>
      <c r="CT5" s="522"/>
      <c r="CU5" s="522"/>
    </row>
    <row r="6" spans="1:99" s="1" customFormat="1" ht="11.25" customHeight="1">
      <c r="A6" s="522"/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522"/>
      <c r="V6" s="522"/>
      <c r="W6" s="522"/>
      <c r="X6" s="522"/>
      <c r="Y6" s="522"/>
      <c r="Z6" s="522"/>
      <c r="AA6" s="522"/>
      <c r="AB6" s="522"/>
      <c r="AC6" s="522"/>
      <c r="AD6" s="522"/>
      <c r="AE6" s="522"/>
      <c r="AF6" s="522"/>
      <c r="AG6" s="522"/>
      <c r="AH6" s="522"/>
      <c r="AI6" s="522"/>
      <c r="AJ6" s="522"/>
      <c r="AK6" s="522"/>
      <c r="AL6" s="522"/>
      <c r="AM6" s="522"/>
      <c r="AN6" s="522"/>
      <c r="AO6" s="522"/>
      <c r="AP6" s="522"/>
      <c r="AQ6" s="522"/>
      <c r="AR6" s="522"/>
      <c r="AS6" s="522"/>
      <c r="AT6" s="522"/>
      <c r="AU6" s="522"/>
      <c r="AV6" s="522"/>
      <c r="AW6" s="522"/>
      <c r="AX6" s="522"/>
      <c r="AY6" s="522"/>
      <c r="AZ6" s="522"/>
      <c r="BA6" s="522"/>
      <c r="BB6" s="522"/>
      <c r="BC6" s="522"/>
      <c r="BD6" s="522"/>
      <c r="BE6" s="522"/>
      <c r="BF6" s="522"/>
      <c r="BG6" s="522"/>
      <c r="BH6" s="522"/>
      <c r="BI6" s="522"/>
      <c r="BJ6" s="522"/>
      <c r="BK6" s="522"/>
      <c r="BL6" s="522"/>
      <c r="BM6" s="522"/>
      <c r="BN6" s="522"/>
      <c r="BO6" s="522"/>
      <c r="BP6" s="522"/>
      <c r="BQ6" s="522"/>
      <c r="BR6" s="522"/>
      <c r="BS6" s="522"/>
      <c r="BT6" s="522"/>
      <c r="BU6" s="522"/>
      <c r="BV6" s="522"/>
      <c r="BW6" s="522"/>
      <c r="BX6" s="522"/>
      <c r="BY6" s="522"/>
      <c r="BZ6" s="522"/>
      <c r="CA6" s="522"/>
      <c r="CB6" s="522"/>
      <c r="CC6" s="522"/>
      <c r="CD6" s="522"/>
      <c r="CE6" s="522"/>
      <c r="CF6" s="522"/>
      <c r="CG6" s="522"/>
      <c r="CH6" s="522"/>
      <c r="CI6" s="522"/>
      <c r="CJ6" s="522"/>
      <c r="CK6" s="522"/>
      <c r="CL6" s="522"/>
      <c r="CM6" s="522"/>
      <c r="CN6" s="522"/>
      <c r="CO6" s="522"/>
      <c r="CP6" s="522"/>
      <c r="CQ6" s="522"/>
      <c r="CR6" s="522"/>
      <c r="CS6" s="522"/>
      <c r="CT6" s="522"/>
      <c r="CU6" s="522"/>
    </row>
    <row r="7" spans="1:99" s="1" customFormat="1" ht="11.25" customHeight="1">
      <c r="A7" s="522"/>
      <c r="B7" s="522"/>
      <c r="C7" s="522"/>
      <c r="D7" s="522"/>
      <c r="E7" s="522"/>
      <c r="F7" s="522"/>
      <c r="G7" s="522"/>
      <c r="H7" s="522"/>
      <c r="I7" s="522"/>
      <c r="J7" s="522"/>
      <c r="K7" s="522"/>
      <c r="L7" s="522"/>
      <c r="M7" s="522"/>
      <c r="N7" s="522"/>
      <c r="O7" s="522"/>
      <c r="P7" s="522"/>
      <c r="Q7" s="522"/>
      <c r="R7" s="522"/>
      <c r="S7" s="522"/>
      <c r="T7" s="522"/>
      <c r="U7" s="522"/>
      <c r="V7" s="522"/>
      <c r="W7" s="522"/>
      <c r="X7" s="522"/>
      <c r="Y7" s="522"/>
      <c r="Z7" s="522"/>
      <c r="AA7" s="522"/>
      <c r="AB7" s="522"/>
      <c r="AC7" s="522"/>
      <c r="AD7" s="522"/>
      <c r="AE7" s="522"/>
      <c r="AF7" s="522"/>
      <c r="AG7" s="522"/>
      <c r="AH7" s="522"/>
      <c r="AI7" s="522"/>
      <c r="AJ7" s="522"/>
      <c r="AK7" s="522"/>
      <c r="AL7" s="522"/>
      <c r="AM7" s="522"/>
      <c r="AN7" s="522"/>
      <c r="AO7" s="522"/>
      <c r="AP7" s="522"/>
      <c r="AQ7" s="522"/>
      <c r="AR7" s="522"/>
      <c r="AS7" s="522"/>
      <c r="AT7" s="522"/>
      <c r="AU7" s="522"/>
      <c r="AV7" s="522"/>
      <c r="AW7" s="522"/>
      <c r="AX7" s="522"/>
      <c r="AY7" s="522"/>
      <c r="AZ7" s="522"/>
      <c r="BA7" s="522"/>
      <c r="BB7" s="522"/>
      <c r="BC7" s="522"/>
      <c r="BD7" s="522"/>
      <c r="BE7" s="522"/>
      <c r="BF7" s="522"/>
      <c r="BG7" s="522"/>
      <c r="BH7" s="522"/>
      <c r="BI7" s="522"/>
      <c r="BJ7" s="522"/>
      <c r="BK7" s="522"/>
      <c r="BL7" s="522"/>
      <c r="BM7" s="522"/>
      <c r="BN7" s="522"/>
      <c r="BO7" s="522"/>
      <c r="BP7" s="522"/>
      <c r="BQ7" s="522"/>
      <c r="BR7" s="522"/>
      <c r="BS7" s="522"/>
      <c r="BT7" s="522"/>
      <c r="BU7" s="522"/>
      <c r="BV7" s="522"/>
      <c r="BW7" s="522"/>
      <c r="BX7" s="522"/>
      <c r="BY7" s="522"/>
      <c r="BZ7" s="522"/>
      <c r="CA7" s="522"/>
      <c r="CB7" s="522"/>
      <c r="CC7" s="522"/>
      <c r="CD7" s="522"/>
      <c r="CE7" s="522"/>
      <c r="CF7" s="522"/>
      <c r="CG7" s="522"/>
      <c r="CH7" s="522"/>
      <c r="CI7" s="522"/>
      <c r="CJ7" s="522"/>
      <c r="CK7" s="522"/>
      <c r="CL7" s="522"/>
      <c r="CM7" s="522"/>
      <c r="CN7" s="522"/>
      <c r="CO7" s="522"/>
      <c r="CP7" s="522"/>
      <c r="CQ7" s="522"/>
      <c r="CR7" s="522"/>
      <c r="CS7" s="522"/>
      <c r="CT7" s="522"/>
      <c r="CU7" s="522"/>
    </row>
    <row r="8" spans="1:99" s="1" customFormat="1" ht="11.25" customHeight="1">
      <c r="A8" s="522"/>
      <c r="B8" s="522"/>
      <c r="C8" s="522"/>
      <c r="D8" s="522"/>
      <c r="E8" s="522"/>
      <c r="F8" s="522"/>
      <c r="G8" s="522"/>
      <c r="H8" s="522"/>
      <c r="I8" s="522"/>
      <c r="J8" s="522"/>
      <c r="K8" s="522"/>
      <c r="L8" s="522"/>
      <c r="M8" s="522"/>
      <c r="N8" s="522"/>
      <c r="O8" s="522"/>
      <c r="P8" s="522"/>
      <c r="Q8" s="522"/>
      <c r="R8" s="522"/>
      <c r="S8" s="522"/>
      <c r="T8" s="522"/>
      <c r="U8" s="522"/>
      <c r="V8" s="522"/>
      <c r="W8" s="522"/>
      <c r="X8" s="522"/>
      <c r="Y8" s="522"/>
      <c r="Z8" s="522"/>
      <c r="AA8" s="522"/>
      <c r="AB8" s="522"/>
      <c r="AC8" s="522"/>
      <c r="AD8" s="522"/>
      <c r="AE8" s="522"/>
      <c r="AF8" s="522"/>
      <c r="AG8" s="522"/>
      <c r="AH8" s="522"/>
      <c r="AI8" s="522"/>
      <c r="AJ8" s="522"/>
      <c r="AK8" s="522"/>
      <c r="AL8" s="522"/>
      <c r="AM8" s="522"/>
      <c r="AN8" s="522"/>
      <c r="AO8" s="522"/>
      <c r="AP8" s="522"/>
      <c r="AQ8" s="522"/>
      <c r="AR8" s="522"/>
      <c r="AS8" s="522"/>
      <c r="AT8" s="522"/>
      <c r="AU8" s="522"/>
      <c r="AV8" s="522"/>
      <c r="AW8" s="522"/>
      <c r="AX8" s="522"/>
      <c r="AY8" s="522"/>
      <c r="AZ8" s="522"/>
      <c r="BA8" s="522"/>
      <c r="BB8" s="522"/>
      <c r="BC8" s="522"/>
      <c r="BD8" s="522"/>
      <c r="BE8" s="522"/>
      <c r="BF8" s="522"/>
      <c r="BG8" s="522"/>
      <c r="BH8" s="522"/>
      <c r="BI8" s="522"/>
      <c r="BJ8" s="522"/>
      <c r="BK8" s="522"/>
      <c r="BL8" s="522"/>
      <c r="BM8" s="522"/>
      <c r="BN8" s="522"/>
      <c r="BO8" s="522"/>
      <c r="BP8" s="522"/>
      <c r="BQ8" s="522"/>
      <c r="BR8" s="522"/>
      <c r="BS8" s="522"/>
      <c r="BT8" s="522"/>
      <c r="BU8" s="522"/>
      <c r="BV8" s="522"/>
      <c r="BW8" s="522"/>
      <c r="BX8" s="522"/>
      <c r="BY8" s="522"/>
      <c r="BZ8" s="522"/>
      <c r="CA8" s="522"/>
      <c r="CB8" s="522"/>
      <c r="CC8" s="522"/>
      <c r="CD8" s="522"/>
      <c r="CE8" s="522"/>
      <c r="CF8" s="522"/>
      <c r="CG8" s="522"/>
      <c r="CH8" s="522"/>
      <c r="CI8" s="522"/>
      <c r="CJ8" s="522"/>
      <c r="CK8" s="522"/>
      <c r="CL8" s="522"/>
      <c r="CM8" s="522"/>
      <c r="CN8" s="522"/>
      <c r="CO8" s="522"/>
      <c r="CP8" s="522"/>
      <c r="CQ8" s="522"/>
      <c r="CR8" s="522"/>
      <c r="CS8" s="522"/>
      <c r="CT8" s="522"/>
      <c r="CU8" s="522"/>
    </row>
    <row r="9" spans="1:99" s="1" customFormat="1" ht="11.25" customHeight="1">
      <c r="A9" s="522"/>
      <c r="B9" s="522"/>
      <c r="C9" s="522"/>
      <c r="D9" s="522"/>
      <c r="E9" s="522"/>
      <c r="F9" s="522"/>
      <c r="G9" s="522"/>
      <c r="H9" s="522"/>
      <c r="I9" s="522"/>
      <c r="J9" s="522"/>
      <c r="K9" s="522"/>
      <c r="L9" s="522"/>
      <c r="M9" s="522"/>
      <c r="N9" s="522"/>
      <c r="O9" s="522"/>
      <c r="P9" s="522"/>
      <c r="Q9" s="522"/>
      <c r="R9" s="522"/>
      <c r="S9" s="522"/>
      <c r="T9" s="522"/>
      <c r="U9" s="522"/>
      <c r="V9" s="522"/>
      <c r="W9" s="522"/>
      <c r="X9" s="522"/>
      <c r="Y9" s="522"/>
      <c r="Z9" s="522"/>
      <c r="AA9" s="522"/>
      <c r="AB9" s="522"/>
      <c r="AC9" s="522"/>
      <c r="AD9" s="522"/>
      <c r="AE9" s="522"/>
      <c r="AF9" s="522"/>
      <c r="AG9" s="522"/>
      <c r="AH9" s="522"/>
      <c r="AI9" s="522"/>
      <c r="AJ9" s="522"/>
      <c r="AK9" s="522"/>
      <c r="AL9" s="522"/>
      <c r="AM9" s="522"/>
      <c r="AN9" s="522"/>
      <c r="AO9" s="522"/>
      <c r="AP9" s="522"/>
      <c r="AQ9" s="522"/>
      <c r="AR9" s="522"/>
      <c r="AS9" s="522"/>
      <c r="AT9" s="522"/>
      <c r="AU9" s="522"/>
      <c r="AV9" s="522"/>
      <c r="AW9" s="522"/>
      <c r="AX9" s="522"/>
      <c r="AY9" s="522"/>
      <c r="AZ9" s="522"/>
      <c r="BA9" s="522"/>
      <c r="BB9" s="522"/>
      <c r="BC9" s="522"/>
      <c r="BD9" s="522"/>
      <c r="BE9" s="522"/>
      <c r="BF9" s="522"/>
      <c r="BG9" s="522"/>
      <c r="BH9" s="522"/>
      <c r="BI9" s="522"/>
      <c r="BJ9" s="522"/>
      <c r="BK9" s="522"/>
      <c r="BL9" s="522"/>
      <c r="BM9" s="522"/>
      <c r="BN9" s="522"/>
      <c r="BO9" s="522"/>
      <c r="BP9" s="522"/>
      <c r="BQ9" s="522"/>
      <c r="BR9" s="522"/>
      <c r="BS9" s="522"/>
      <c r="BT9" s="522"/>
      <c r="BU9" s="522"/>
      <c r="BV9" s="522"/>
      <c r="BW9" s="522"/>
      <c r="BX9" s="522"/>
      <c r="BY9" s="522"/>
      <c r="BZ9" s="522"/>
      <c r="CA9" s="522"/>
      <c r="CB9" s="522"/>
      <c r="CC9" s="522"/>
      <c r="CD9" s="522"/>
      <c r="CE9" s="522"/>
      <c r="CF9" s="522"/>
      <c r="CG9" s="522"/>
      <c r="CH9" s="522"/>
      <c r="CI9" s="522"/>
      <c r="CJ9" s="522"/>
      <c r="CK9" s="522"/>
      <c r="CL9" s="522"/>
      <c r="CM9" s="522"/>
      <c r="CN9" s="522"/>
      <c r="CO9" s="522"/>
      <c r="CP9" s="522"/>
      <c r="CQ9" s="522"/>
      <c r="CR9" s="522"/>
      <c r="CS9" s="522"/>
      <c r="CT9" s="522"/>
      <c r="CU9" s="522"/>
    </row>
    <row r="10" spans="1:99" s="1" customFormat="1" ht="11.25" customHeight="1">
      <c r="A10" s="521" t="s">
        <v>406</v>
      </c>
      <c r="B10" s="522"/>
      <c r="C10" s="522"/>
      <c r="D10" s="522"/>
      <c r="E10" s="522"/>
      <c r="F10" s="522"/>
      <c r="G10" s="522"/>
      <c r="H10" s="522"/>
      <c r="I10" s="522"/>
      <c r="J10" s="522"/>
      <c r="K10" s="522"/>
      <c r="L10" s="522"/>
      <c r="M10" s="522"/>
      <c r="N10" s="522"/>
      <c r="O10" s="522"/>
      <c r="P10" s="522"/>
      <c r="Q10" s="522"/>
      <c r="R10" s="522"/>
      <c r="S10" s="522"/>
      <c r="T10" s="522"/>
      <c r="U10" s="522"/>
      <c r="V10" s="522"/>
      <c r="W10" s="522"/>
      <c r="X10" s="522"/>
      <c r="Y10" s="522"/>
      <c r="Z10" s="522"/>
      <c r="AA10" s="522"/>
      <c r="AB10" s="522"/>
      <c r="AC10" s="522"/>
      <c r="AD10" s="522"/>
      <c r="AE10" s="522"/>
      <c r="AF10" s="522"/>
      <c r="AG10" s="522"/>
      <c r="AH10" s="522"/>
      <c r="AI10" s="522"/>
      <c r="AJ10" s="522"/>
      <c r="AK10" s="522"/>
      <c r="AL10" s="522"/>
      <c r="AM10" s="522"/>
      <c r="AN10" s="522"/>
      <c r="AO10" s="522"/>
      <c r="AP10" s="522"/>
      <c r="AQ10" s="522"/>
      <c r="AR10" s="522"/>
      <c r="AS10" s="522"/>
      <c r="AT10" s="522"/>
      <c r="AU10" s="522"/>
      <c r="AV10" s="522"/>
      <c r="AW10" s="522"/>
      <c r="AX10" s="522"/>
      <c r="AY10" s="522"/>
      <c r="AZ10" s="522"/>
      <c r="BA10" s="522"/>
      <c r="BB10" s="522"/>
      <c r="BC10" s="522"/>
      <c r="BD10" s="522"/>
      <c r="BE10" s="522"/>
      <c r="BF10" s="522"/>
      <c r="BG10" s="522"/>
      <c r="BH10" s="522"/>
      <c r="BI10" s="522"/>
      <c r="BJ10" s="522"/>
      <c r="BK10" s="522"/>
      <c r="BL10" s="522"/>
      <c r="BM10" s="522"/>
      <c r="BN10" s="522"/>
      <c r="BO10" s="522"/>
      <c r="BP10" s="522"/>
      <c r="BQ10" s="522"/>
      <c r="BR10" s="522"/>
      <c r="BS10" s="522"/>
      <c r="BT10" s="522"/>
      <c r="BU10" s="522"/>
      <c r="BV10" s="522"/>
      <c r="BW10" s="522"/>
      <c r="BX10" s="522"/>
      <c r="BY10" s="522"/>
      <c r="BZ10" s="522"/>
      <c r="CA10" s="522"/>
      <c r="CB10" s="522"/>
      <c r="CC10" s="522"/>
      <c r="CD10" s="522"/>
      <c r="CE10" s="522"/>
      <c r="CF10" s="522"/>
      <c r="CG10" s="522"/>
      <c r="CH10" s="522"/>
      <c r="CI10" s="522"/>
      <c r="CJ10" s="522"/>
      <c r="CK10" s="522"/>
      <c r="CL10" s="522"/>
      <c r="CM10" s="522"/>
      <c r="CN10" s="522"/>
      <c r="CO10" s="522"/>
      <c r="CP10" s="522"/>
      <c r="CQ10" s="522"/>
      <c r="CR10" s="522"/>
      <c r="CS10" s="522"/>
      <c r="CT10" s="522"/>
      <c r="CU10" s="522"/>
    </row>
    <row r="11" spans="1:99" s="1" customFormat="1" ht="11.25" customHeight="1">
      <c r="A11" s="522"/>
      <c r="B11" s="522"/>
      <c r="C11" s="522"/>
      <c r="D11" s="522"/>
      <c r="E11" s="522"/>
      <c r="F11" s="522"/>
      <c r="G11" s="522"/>
      <c r="H11" s="522"/>
      <c r="I11" s="522"/>
      <c r="J11" s="522"/>
      <c r="K11" s="522"/>
      <c r="L11" s="522"/>
      <c r="M11" s="522"/>
      <c r="N11" s="522"/>
      <c r="O11" s="522"/>
      <c r="P11" s="522"/>
      <c r="Q11" s="522"/>
      <c r="R11" s="522"/>
      <c r="S11" s="522"/>
      <c r="T11" s="522"/>
      <c r="U11" s="522"/>
      <c r="V11" s="522"/>
      <c r="W11" s="522"/>
      <c r="X11" s="522"/>
      <c r="Y11" s="522"/>
      <c r="Z11" s="522"/>
      <c r="AA11" s="522"/>
      <c r="AB11" s="522"/>
      <c r="AC11" s="522"/>
      <c r="AD11" s="522"/>
      <c r="AE11" s="522"/>
      <c r="AF11" s="522"/>
      <c r="AG11" s="522"/>
      <c r="AH11" s="522"/>
      <c r="AI11" s="522"/>
      <c r="AJ11" s="522"/>
      <c r="AK11" s="522"/>
      <c r="AL11" s="522"/>
      <c r="AM11" s="522"/>
      <c r="AN11" s="522"/>
      <c r="AO11" s="522"/>
      <c r="AP11" s="522"/>
      <c r="AQ11" s="522"/>
      <c r="AR11" s="522"/>
      <c r="AS11" s="522"/>
      <c r="AT11" s="522"/>
      <c r="AU11" s="522"/>
      <c r="AV11" s="522"/>
      <c r="AW11" s="522"/>
      <c r="AX11" s="522"/>
      <c r="AY11" s="522"/>
      <c r="AZ11" s="522"/>
      <c r="BA11" s="522"/>
      <c r="BB11" s="522"/>
      <c r="BC11" s="522"/>
      <c r="BD11" s="522"/>
      <c r="BE11" s="522"/>
      <c r="BF11" s="522"/>
      <c r="BG11" s="522"/>
      <c r="BH11" s="522"/>
      <c r="BI11" s="522"/>
      <c r="BJ11" s="522"/>
      <c r="BK11" s="522"/>
      <c r="BL11" s="522"/>
      <c r="BM11" s="522"/>
      <c r="BN11" s="522"/>
      <c r="BO11" s="522"/>
      <c r="BP11" s="522"/>
      <c r="BQ11" s="522"/>
      <c r="BR11" s="522"/>
      <c r="BS11" s="522"/>
      <c r="BT11" s="522"/>
      <c r="BU11" s="522"/>
      <c r="BV11" s="522"/>
      <c r="BW11" s="522"/>
      <c r="BX11" s="522"/>
      <c r="BY11" s="522"/>
      <c r="BZ11" s="522"/>
      <c r="CA11" s="522"/>
      <c r="CB11" s="522"/>
      <c r="CC11" s="522"/>
      <c r="CD11" s="522"/>
      <c r="CE11" s="522"/>
      <c r="CF11" s="522"/>
      <c r="CG11" s="522"/>
      <c r="CH11" s="522"/>
      <c r="CI11" s="522"/>
      <c r="CJ11" s="522"/>
      <c r="CK11" s="522"/>
      <c r="CL11" s="522"/>
      <c r="CM11" s="522"/>
      <c r="CN11" s="522"/>
      <c r="CO11" s="522"/>
      <c r="CP11" s="522"/>
      <c r="CQ11" s="522"/>
      <c r="CR11" s="522"/>
      <c r="CS11" s="522"/>
      <c r="CT11" s="522"/>
      <c r="CU11" s="522"/>
    </row>
    <row r="12" spans="1:99" s="1" customFormat="1" ht="11.25" customHeight="1">
      <c r="A12" s="522"/>
      <c r="B12" s="522"/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/>
      <c r="V12" s="522"/>
      <c r="W12" s="522"/>
      <c r="X12" s="522"/>
      <c r="Y12" s="522"/>
      <c r="Z12" s="522"/>
      <c r="AA12" s="522"/>
      <c r="AB12" s="522"/>
      <c r="AC12" s="522"/>
      <c r="AD12" s="522"/>
      <c r="AE12" s="522"/>
      <c r="AF12" s="522"/>
      <c r="AG12" s="522"/>
      <c r="AH12" s="522"/>
      <c r="AI12" s="522"/>
      <c r="AJ12" s="522"/>
      <c r="AK12" s="522"/>
      <c r="AL12" s="522"/>
      <c r="AM12" s="522"/>
      <c r="AN12" s="522"/>
      <c r="AO12" s="522"/>
      <c r="AP12" s="522"/>
      <c r="AQ12" s="522"/>
      <c r="AR12" s="522"/>
      <c r="AS12" s="522"/>
      <c r="AT12" s="522"/>
      <c r="AU12" s="522"/>
      <c r="AV12" s="522"/>
      <c r="AW12" s="522"/>
      <c r="AX12" s="522"/>
      <c r="AY12" s="522"/>
      <c r="AZ12" s="522"/>
      <c r="BA12" s="522"/>
      <c r="BB12" s="522"/>
      <c r="BC12" s="522"/>
      <c r="BD12" s="522"/>
      <c r="BE12" s="522"/>
      <c r="BF12" s="522"/>
      <c r="BG12" s="522"/>
      <c r="BH12" s="522"/>
      <c r="BI12" s="522"/>
      <c r="BJ12" s="522"/>
      <c r="BK12" s="522"/>
      <c r="BL12" s="522"/>
      <c r="BM12" s="522"/>
      <c r="BN12" s="522"/>
      <c r="BO12" s="522"/>
      <c r="BP12" s="522"/>
      <c r="BQ12" s="522"/>
      <c r="BR12" s="522"/>
      <c r="BS12" s="522"/>
      <c r="BT12" s="522"/>
      <c r="BU12" s="522"/>
      <c r="BV12" s="522"/>
      <c r="BW12" s="522"/>
      <c r="BX12" s="522"/>
      <c r="BY12" s="522"/>
      <c r="BZ12" s="522"/>
      <c r="CA12" s="522"/>
      <c r="CB12" s="522"/>
      <c r="CC12" s="522"/>
      <c r="CD12" s="522"/>
      <c r="CE12" s="522"/>
      <c r="CF12" s="522"/>
      <c r="CG12" s="522"/>
      <c r="CH12" s="522"/>
      <c r="CI12" s="522"/>
      <c r="CJ12" s="522"/>
      <c r="CK12" s="522"/>
      <c r="CL12" s="522"/>
      <c r="CM12" s="522"/>
      <c r="CN12" s="522"/>
      <c r="CO12" s="522"/>
      <c r="CP12" s="522"/>
      <c r="CQ12" s="522"/>
      <c r="CR12" s="522"/>
      <c r="CS12" s="522"/>
      <c r="CT12" s="522"/>
      <c r="CU12" s="522"/>
    </row>
    <row r="13" spans="1:99" s="1" customFormat="1" ht="11.25" customHeight="1">
      <c r="A13" s="521" t="s">
        <v>407</v>
      </c>
      <c r="B13" s="522"/>
      <c r="C13" s="522"/>
      <c r="D13" s="522"/>
      <c r="E13" s="522"/>
      <c r="F13" s="522"/>
      <c r="G13" s="522"/>
      <c r="H13" s="522"/>
      <c r="I13" s="522"/>
      <c r="J13" s="522"/>
      <c r="K13" s="522"/>
      <c r="L13" s="522"/>
      <c r="M13" s="522"/>
      <c r="N13" s="522"/>
      <c r="O13" s="522"/>
      <c r="P13" s="522"/>
      <c r="Q13" s="522"/>
      <c r="R13" s="522"/>
      <c r="S13" s="522"/>
      <c r="T13" s="522"/>
      <c r="U13" s="522"/>
      <c r="V13" s="522"/>
      <c r="W13" s="522"/>
      <c r="X13" s="522"/>
      <c r="Y13" s="522"/>
      <c r="Z13" s="522"/>
      <c r="AA13" s="522"/>
      <c r="AB13" s="522"/>
      <c r="AC13" s="522"/>
      <c r="AD13" s="522"/>
      <c r="AE13" s="522"/>
      <c r="AF13" s="522"/>
      <c r="AG13" s="522"/>
      <c r="AH13" s="522"/>
      <c r="AI13" s="522"/>
      <c r="AJ13" s="522"/>
      <c r="AK13" s="522"/>
      <c r="AL13" s="522"/>
      <c r="AM13" s="522"/>
      <c r="AN13" s="522"/>
      <c r="AO13" s="522"/>
      <c r="AP13" s="522"/>
      <c r="AQ13" s="522"/>
      <c r="AR13" s="522"/>
      <c r="AS13" s="522"/>
      <c r="AT13" s="522"/>
      <c r="AU13" s="522"/>
      <c r="AV13" s="522"/>
      <c r="AW13" s="522"/>
      <c r="AX13" s="522"/>
      <c r="AY13" s="522"/>
      <c r="AZ13" s="522"/>
      <c r="BA13" s="522"/>
      <c r="BB13" s="522"/>
      <c r="BC13" s="522"/>
      <c r="BD13" s="522"/>
      <c r="BE13" s="522"/>
      <c r="BF13" s="522"/>
      <c r="BG13" s="522"/>
      <c r="BH13" s="522"/>
      <c r="BI13" s="522"/>
      <c r="BJ13" s="522"/>
      <c r="BK13" s="522"/>
      <c r="BL13" s="522"/>
      <c r="BM13" s="522"/>
      <c r="BN13" s="522"/>
      <c r="BO13" s="522"/>
      <c r="BP13" s="522"/>
      <c r="BQ13" s="522"/>
      <c r="BR13" s="522"/>
      <c r="BS13" s="522"/>
      <c r="BT13" s="522"/>
      <c r="BU13" s="522"/>
      <c r="BV13" s="522"/>
      <c r="BW13" s="522"/>
      <c r="BX13" s="522"/>
      <c r="BY13" s="522"/>
      <c r="BZ13" s="522"/>
      <c r="CA13" s="522"/>
      <c r="CB13" s="522"/>
      <c r="CC13" s="522"/>
      <c r="CD13" s="522"/>
      <c r="CE13" s="522"/>
      <c r="CF13" s="522"/>
      <c r="CG13" s="522"/>
      <c r="CH13" s="522"/>
      <c r="CI13" s="522"/>
      <c r="CJ13" s="522"/>
      <c r="CK13" s="522"/>
      <c r="CL13" s="522"/>
      <c r="CM13" s="522"/>
      <c r="CN13" s="522"/>
      <c r="CO13" s="522"/>
      <c r="CP13" s="522"/>
      <c r="CQ13" s="522"/>
      <c r="CR13" s="522"/>
      <c r="CS13" s="522"/>
      <c r="CT13" s="522"/>
      <c r="CU13" s="522"/>
    </row>
    <row r="14" spans="1:99" s="1" customFormat="1" ht="11.25" customHeight="1">
      <c r="A14" s="522"/>
      <c r="B14" s="522"/>
      <c r="C14" s="522"/>
      <c r="D14" s="522"/>
      <c r="E14" s="522"/>
      <c r="F14" s="522"/>
      <c r="G14" s="522"/>
      <c r="H14" s="522"/>
      <c r="I14" s="522"/>
      <c r="J14" s="522"/>
      <c r="K14" s="522"/>
      <c r="L14" s="522"/>
      <c r="M14" s="522"/>
      <c r="N14" s="522"/>
      <c r="O14" s="522"/>
      <c r="P14" s="522"/>
      <c r="Q14" s="522"/>
      <c r="R14" s="522"/>
      <c r="S14" s="522"/>
      <c r="T14" s="522"/>
      <c r="U14" s="522"/>
      <c r="V14" s="522"/>
      <c r="W14" s="522"/>
      <c r="X14" s="522"/>
      <c r="Y14" s="522"/>
      <c r="Z14" s="522"/>
      <c r="AA14" s="522"/>
      <c r="AB14" s="522"/>
      <c r="AC14" s="522"/>
      <c r="AD14" s="522"/>
      <c r="AE14" s="522"/>
      <c r="AF14" s="522"/>
      <c r="AG14" s="522"/>
      <c r="AH14" s="522"/>
      <c r="AI14" s="522"/>
      <c r="AJ14" s="522"/>
      <c r="AK14" s="522"/>
      <c r="AL14" s="522"/>
      <c r="AM14" s="522"/>
      <c r="AN14" s="522"/>
      <c r="AO14" s="522"/>
      <c r="AP14" s="522"/>
      <c r="AQ14" s="522"/>
      <c r="AR14" s="522"/>
      <c r="AS14" s="522"/>
      <c r="AT14" s="522"/>
      <c r="AU14" s="522"/>
      <c r="AV14" s="522"/>
      <c r="AW14" s="522"/>
      <c r="AX14" s="522"/>
      <c r="AY14" s="522"/>
      <c r="AZ14" s="522"/>
      <c r="BA14" s="522"/>
      <c r="BB14" s="522"/>
      <c r="BC14" s="522"/>
      <c r="BD14" s="522"/>
      <c r="BE14" s="522"/>
      <c r="BF14" s="522"/>
      <c r="BG14" s="522"/>
      <c r="BH14" s="522"/>
      <c r="BI14" s="522"/>
      <c r="BJ14" s="522"/>
      <c r="BK14" s="522"/>
      <c r="BL14" s="522"/>
      <c r="BM14" s="522"/>
      <c r="BN14" s="522"/>
      <c r="BO14" s="522"/>
      <c r="BP14" s="522"/>
      <c r="BQ14" s="522"/>
      <c r="BR14" s="522"/>
      <c r="BS14" s="522"/>
      <c r="BT14" s="522"/>
      <c r="BU14" s="522"/>
      <c r="BV14" s="522"/>
      <c r="BW14" s="522"/>
      <c r="BX14" s="522"/>
      <c r="BY14" s="522"/>
      <c r="BZ14" s="522"/>
      <c r="CA14" s="522"/>
      <c r="CB14" s="522"/>
      <c r="CC14" s="522"/>
      <c r="CD14" s="522"/>
      <c r="CE14" s="522"/>
      <c r="CF14" s="522"/>
      <c r="CG14" s="522"/>
      <c r="CH14" s="522"/>
      <c r="CI14" s="522"/>
      <c r="CJ14" s="522"/>
      <c r="CK14" s="522"/>
      <c r="CL14" s="522"/>
      <c r="CM14" s="522"/>
      <c r="CN14" s="522"/>
      <c r="CO14" s="522"/>
      <c r="CP14" s="522"/>
      <c r="CQ14" s="522"/>
      <c r="CR14" s="522"/>
      <c r="CS14" s="522"/>
      <c r="CT14" s="522"/>
      <c r="CU14" s="522"/>
    </row>
    <row r="15" spans="1:99" s="1" customFormat="1" ht="11.25" customHeight="1">
      <c r="A15" s="522"/>
      <c r="B15" s="522"/>
      <c r="C15" s="522"/>
      <c r="D15" s="522"/>
      <c r="E15" s="522"/>
      <c r="F15" s="522"/>
      <c r="G15" s="522"/>
      <c r="H15" s="522"/>
      <c r="I15" s="522"/>
      <c r="J15" s="522"/>
      <c r="K15" s="522"/>
      <c r="L15" s="522"/>
      <c r="M15" s="522"/>
      <c r="N15" s="522"/>
      <c r="O15" s="522"/>
      <c r="P15" s="522"/>
      <c r="Q15" s="522"/>
      <c r="R15" s="522"/>
      <c r="S15" s="522"/>
      <c r="T15" s="522"/>
      <c r="U15" s="522"/>
      <c r="V15" s="522"/>
      <c r="W15" s="522"/>
      <c r="X15" s="522"/>
      <c r="Y15" s="522"/>
      <c r="Z15" s="522"/>
      <c r="AA15" s="522"/>
      <c r="AB15" s="522"/>
      <c r="AC15" s="522"/>
      <c r="AD15" s="522"/>
      <c r="AE15" s="522"/>
      <c r="AF15" s="522"/>
      <c r="AG15" s="522"/>
      <c r="AH15" s="522"/>
      <c r="AI15" s="522"/>
      <c r="AJ15" s="522"/>
      <c r="AK15" s="522"/>
      <c r="AL15" s="522"/>
      <c r="AM15" s="522"/>
      <c r="AN15" s="522"/>
      <c r="AO15" s="522"/>
      <c r="AP15" s="522"/>
      <c r="AQ15" s="522"/>
      <c r="AR15" s="522"/>
      <c r="AS15" s="522"/>
      <c r="AT15" s="522"/>
      <c r="AU15" s="522"/>
      <c r="AV15" s="522"/>
      <c r="AW15" s="522"/>
      <c r="AX15" s="522"/>
      <c r="AY15" s="522"/>
      <c r="AZ15" s="522"/>
      <c r="BA15" s="522"/>
      <c r="BB15" s="522"/>
      <c r="BC15" s="522"/>
      <c r="BD15" s="522"/>
      <c r="BE15" s="522"/>
      <c r="BF15" s="522"/>
      <c r="BG15" s="522"/>
      <c r="BH15" s="522"/>
      <c r="BI15" s="522"/>
      <c r="BJ15" s="522"/>
      <c r="BK15" s="522"/>
      <c r="BL15" s="522"/>
      <c r="BM15" s="522"/>
      <c r="BN15" s="522"/>
      <c r="BO15" s="522"/>
      <c r="BP15" s="522"/>
      <c r="BQ15" s="522"/>
      <c r="BR15" s="522"/>
      <c r="BS15" s="522"/>
      <c r="BT15" s="522"/>
      <c r="BU15" s="522"/>
      <c r="BV15" s="522"/>
      <c r="BW15" s="522"/>
      <c r="BX15" s="522"/>
      <c r="BY15" s="522"/>
      <c r="BZ15" s="522"/>
      <c r="CA15" s="522"/>
      <c r="CB15" s="522"/>
      <c r="CC15" s="522"/>
      <c r="CD15" s="522"/>
      <c r="CE15" s="522"/>
      <c r="CF15" s="522"/>
      <c r="CG15" s="522"/>
      <c r="CH15" s="522"/>
      <c r="CI15" s="522"/>
      <c r="CJ15" s="522"/>
      <c r="CK15" s="522"/>
      <c r="CL15" s="522"/>
      <c r="CM15" s="522"/>
      <c r="CN15" s="522"/>
      <c r="CO15" s="522"/>
      <c r="CP15" s="522"/>
      <c r="CQ15" s="522"/>
      <c r="CR15" s="522"/>
      <c r="CS15" s="522"/>
      <c r="CT15" s="522"/>
      <c r="CU15" s="522"/>
    </row>
    <row r="16" spans="1:99" s="1" customFormat="1" ht="11.25" customHeight="1">
      <c r="A16" s="522"/>
      <c r="B16" s="522"/>
      <c r="C16" s="522"/>
      <c r="D16" s="522"/>
      <c r="E16" s="522"/>
      <c r="F16" s="522"/>
      <c r="G16" s="522"/>
      <c r="H16" s="522"/>
      <c r="I16" s="522"/>
      <c r="J16" s="522"/>
      <c r="K16" s="522"/>
      <c r="L16" s="522"/>
      <c r="M16" s="522"/>
      <c r="N16" s="522"/>
      <c r="O16" s="522"/>
      <c r="P16" s="522"/>
      <c r="Q16" s="522"/>
      <c r="R16" s="522"/>
      <c r="S16" s="522"/>
      <c r="T16" s="522"/>
      <c r="U16" s="522"/>
      <c r="V16" s="522"/>
      <c r="W16" s="522"/>
      <c r="X16" s="522"/>
      <c r="Y16" s="522"/>
      <c r="Z16" s="522"/>
      <c r="AA16" s="522"/>
      <c r="AB16" s="522"/>
      <c r="AC16" s="522"/>
      <c r="AD16" s="522"/>
      <c r="AE16" s="522"/>
      <c r="AF16" s="522"/>
      <c r="AG16" s="522"/>
      <c r="AH16" s="522"/>
      <c r="AI16" s="522"/>
      <c r="AJ16" s="522"/>
      <c r="AK16" s="522"/>
      <c r="AL16" s="522"/>
      <c r="AM16" s="522"/>
      <c r="AN16" s="522"/>
      <c r="AO16" s="522"/>
      <c r="AP16" s="522"/>
      <c r="AQ16" s="522"/>
      <c r="AR16" s="522"/>
      <c r="AS16" s="522"/>
      <c r="AT16" s="522"/>
      <c r="AU16" s="522"/>
      <c r="AV16" s="522"/>
      <c r="AW16" s="522"/>
      <c r="AX16" s="522"/>
      <c r="AY16" s="522"/>
      <c r="AZ16" s="522"/>
      <c r="BA16" s="522"/>
      <c r="BB16" s="522"/>
      <c r="BC16" s="522"/>
      <c r="BD16" s="522"/>
      <c r="BE16" s="522"/>
      <c r="BF16" s="522"/>
      <c r="BG16" s="522"/>
      <c r="BH16" s="522"/>
      <c r="BI16" s="522"/>
      <c r="BJ16" s="522"/>
      <c r="BK16" s="522"/>
      <c r="BL16" s="522"/>
      <c r="BM16" s="522"/>
      <c r="BN16" s="522"/>
      <c r="BO16" s="522"/>
      <c r="BP16" s="522"/>
      <c r="BQ16" s="522"/>
      <c r="BR16" s="522"/>
      <c r="BS16" s="522"/>
      <c r="BT16" s="522"/>
      <c r="BU16" s="522"/>
      <c r="BV16" s="522"/>
      <c r="BW16" s="522"/>
      <c r="BX16" s="522"/>
      <c r="BY16" s="522"/>
      <c r="BZ16" s="522"/>
      <c r="CA16" s="522"/>
      <c r="CB16" s="522"/>
      <c r="CC16" s="522"/>
      <c r="CD16" s="522"/>
      <c r="CE16" s="522"/>
      <c r="CF16" s="522"/>
      <c r="CG16" s="522"/>
      <c r="CH16" s="522"/>
      <c r="CI16" s="522"/>
      <c r="CJ16" s="522"/>
      <c r="CK16" s="522"/>
      <c r="CL16" s="522"/>
      <c r="CM16" s="522"/>
      <c r="CN16" s="522"/>
      <c r="CO16" s="522"/>
      <c r="CP16" s="522"/>
      <c r="CQ16" s="522"/>
      <c r="CR16" s="522"/>
      <c r="CS16" s="522"/>
      <c r="CT16" s="522"/>
      <c r="CU16" s="522"/>
    </row>
    <row r="17" spans="1:99" s="1" customFormat="1" ht="11.25" customHeight="1">
      <c r="A17" s="521" t="s">
        <v>408</v>
      </c>
      <c r="B17" s="522"/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2"/>
      <c r="Q17" s="522"/>
      <c r="R17" s="522"/>
      <c r="S17" s="522"/>
      <c r="T17" s="522"/>
      <c r="U17" s="522"/>
      <c r="V17" s="522"/>
      <c r="W17" s="522"/>
      <c r="X17" s="522"/>
      <c r="Y17" s="522"/>
      <c r="Z17" s="522"/>
      <c r="AA17" s="522"/>
      <c r="AB17" s="522"/>
      <c r="AC17" s="522"/>
      <c r="AD17" s="522"/>
      <c r="AE17" s="522"/>
      <c r="AF17" s="522"/>
      <c r="AG17" s="522"/>
      <c r="AH17" s="522"/>
      <c r="AI17" s="522"/>
      <c r="AJ17" s="522"/>
      <c r="AK17" s="522"/>
      <c r="AL17" s="522"/>
      <c r="AM17" s="522"/>
      <c r="AN17" s="522"/>
      <c r="AO17" s="522"/>
      <c r="AP17" s="522"/>
      <c r="AQ17" s="522"/>
      <c r="AR17" s="522"/>
      <c r="AS17" s="522"/>
      <c r="AT17" s="522"/>
      <c r="AU17" s="522"/>
      <c r="AV17" s="522"/>
      <c r="AW17" s="522"/>
      <c r="AX17" s="522"/>
      <c r="AY17" s="522"/>
      <c r="AZ17" s="522"/>
      <c r="BA17" s="522"/>
      <c r="BB17" s="522"/>
      <c r="BC17" s="522"/>
      <c r="BD17" s="522"/>
      <c r="BE17" s="522"/>
      <c r="BF17" s="522"/>
      <c r="BG17" s="522"/>
      <c r="BH17" s="522"/>
      <c r="BI17" s="522"/>
      <c r="BJ17" s="522"/>
      <c r="BK17" s="522"/>
      <c r="BL17" s="522"/>
      <c r="BM17" s="522"/>
      <c r="BN17" s="522"/>
      <c r="BO17" s="522"/>
      <c r="BP17" s="522"/>
      <c r="BQ17" s="522"/>
      <c r="BR17" s="522"/>
      <c r="BS17" s="522"/>
      <c r="BT17" s="522"/>
      <c r="BU17" s="522"/>
      <c r="BV17" s="522"/>
      <c r="BW17" s="522"/>
      <c r="BX17" s="522"/>
      <c r="BY17" s="522"/>
      <c r="BZ17" s="522"/>
      <c r="CA17" s="522"/>
      <c r="CB17" s="522"/>
      <c r="CC17" s="522"/>
      <c r="CD17" s="522"/>
      <c r="CE17" s="522"/>
      <c r="CF17" s="522"/>
      <c r="CG17" s="522"/>
      <c r="CH17" s="522"/>
      <c r="CI17" s="522"/>
      <c r="CJ17" s="522"/>
      <c r="CK17" s="522"/>
      <c r="CL17" s="522"/>
      <c r="CM17" s="522"/>
      <c r="CN17" s="522"/>
      <c r="CO17" s="522"/>
      <c r="CP17" s="522"/>
      <c r="CQ17" s="522"/>
      <c r="CR17" s="522"/>
      <c r="CS17" s="522"/>
      <c r="CT17" s="522"/>
      <c r="CU17" s="522"/>
    </row>
    <row r="18" spans="1:99" s="1" customFormat="1" ht="12" customHeight="1">
      <c r="A18" s="522"/>
      <c r="B18" s="522"/>
      <c r="C18" s="522"/>
      <c r="D18" s="522"/>
      <c r="E18" s="522"/>
      <c r="F18" s="522"/>
      <c r="G18" s="522"/>
      <c r="H18" s="522"/>
      <c r="I18" s="522"/>
      <c r="J18" s="522"/>
      <c r="K18" s="522"/>
      <c r="L18" s="522"/>
      <c r="M18" s="522"/>
      <c r="N18" s="522"/>
      <c r="O18" s="522"/>
      <c r="P18" s="522"/>
      <c r="Q18" s="522"/>
      <c r="R18" s="522"/>
      <c r="S18" s="522"/>
      <c r="T18" s="522"/>
      <c r="U18" s="522"/>
      <c r="V18" s="522"/>
      <c r="W18" s="522"/>
      <c r="X18" s="522"/>
      <c r="Y18" s="522"/>
      <c r="Z18" s="522"/>
      <c r="AA18" s="522"/>
      <c r="AB18" s="522"/>
      <c r="AC18" s="522"/>
      <c r="AD18" s="522"/>
      <c r="AE18" s="522"/>
      <c r="AF18" s="522"/>
      <c r="AG18" s="522"/>
      <c r="AH18" s="522"/>
      <c r="AI18" s="522"/>
      <c r="AJ18" s="522"/>
      <c r="AK18" s="522"/>
      <c r="AL18" s="522"/>
      <c r="AM18" s="522"/>
      <c r="AN18" s="522"/>
      <c r="AO18" s="522"/>
      <c r="AP18" s="522"/>
      <c r="AQ18" s="522"/>
      <c r="AR18" s="522"/>
      <c r="AS18" s="522"/>
      <c r="AT18" s="522"/>
      <c r="AU18" s="522"/>
      <c r="AV18" s="522"/>
      <c r="AW18" s="522"/>
      <c r="AX18" s="522"/>
      <c r="AY18" s="522"/>
      <c r="AZ18" s="522"/>
      <c r="BA18" s="522"/>
      <c r="BB18" s="522"/>
      <c r="BC18" s="522"/>
      <c r="BD18" s="522"/>
      <c r="BE18" s="522"/>
      <c r="BF18" s="522"/>
      <c r="BG18" s="522"/>
      <c r="BH18" s="522"/>
      <c r="BI18" s="522"/>
      <c r="BJ18" s="522"/>
      <c r="BK18" s="522"/>
      <c r="BL18" s="522"/>
      <c r="BM18" s="522"/>
      <c r="BN18" s="522"/>
      <c r="BO18" s="522"/>
      <c r="BP18" s="522"/>
      <c r="BQ18" s="522"/>
      <c r="BR18" s="522"/>
      <c r="BS18" s="522"/>
      <c r="BT18" s="522"/>
      <c r="BU18" s="522"/>
      <c r="BV18" s="522"/>
      <c r="BW18" s="522"/>
      <c r="BX18" s="522"/>
      <c r="BY18" s="522"/>
      <c r="BZ18" s="522"/>
      <c r="CA18" s="522"/>
      <c r="CB18" s="522"/>
      <c r="CC18" s="522"/>
      <c r="CD18" s="522"/>
      <c r="CE18" s="522"/>
      <c r="CF18" s="522"/>
      <c r="CG18" s="522"/>
      <c r="CH18" s="522"/>
      <c r="CI18" s="522"/>
      <c r="CJ18" s="522"/>
      <c r="CK18" s="522"/>
      <c r="CL18" s="522"/>
      <c r="CM18" s="522"/>
      <c r="CN18" s="522"/>
      <c r="CO18" s="522"/>
      <c r="CP18" s="522"/>
      <c r="CQ18" s="522"/>
      <c r="CR18" s="522"/>
      <c r="CS18" s="522"/>
      <c r="CT18" s="522"/>
      <c r="CU18" s="522"/>
    </row>
    <row r="19" spans="1:99" s="1" customFormat="1" ht="12" customHeight="1">
      <c r="A19" s="5" t="s">
        <v>409</v>
      </c>
    </row>
    <row r="20" spans="1:99" s="1" customFormat="1" ht="12" customHeight="1">
      <c r="A20" s="5" t="s">
        <v>410</v>
      </c>
    </row>
    <row r="21" spans="1:99" s="1" customFormat="1" ht="12" customHeight="1">
      <c r="A21" s="5" t="s">
        <v>411</v>
      </c>
    </row>
    <row r="22" spans="1:99" s="1" customFormat="1" ht="11.25" customHeight="1"/>
    <row r="23" spans="1:99" s="1" customFormat="1" ht="11.25" customHeight="1"/>
    <row r="24" spans="1:99" s="1" customFormat="1" ht="11.25" customHeight="1"/>
    <row r="25" spans="1:99" s="1" customFormat="1" ht="11.25" customHeight="1"/>
    <row r="26" spans="1:99" s="1" customFormat="1" ht="11.25" customHeight="1"/>
    <row r="27" spans="1:99" s="1" customFormat="1" ht="11.25" customHeight="1"/>
    <row r="28" spans="1:99" s="2" customFormat="1"/>
    <row r="29" spans="1:99" s="2" customFormat="1"/>
    <row r="30" spans="1:99" s="2" customFormat="1"/>
    <row r="31" spans="1:99" s="2" customFormat="1"/>
    <row r="32" spans="1:99" s="2" customFormat="1"/>
    <row r="33" s="2" customFormat="1"/>
    <row r="34" s="2" customFormat="1"/>
    <row r="35" s="2" customFormat="1"/>
  </sheetData>
  <mergeCells count="5">
    <mergeCell ref="A2:CU3"/>
    <mergeCell ref="A13:CU16"/>
    <mergeCell ref="A17:CU18"/>
    <mergeCell ref="A4:CU9"/>
    <mergeCell ref="A10:CU12"/>
  </mergeCells>
  <pageMargins left="0.39370078740157483" right="0.39370078740157483" top="0.78740157480314965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Листы1-5</vt:lpstr>
      <vt:lpstr>Листы6-8</vt:lpstr>
      <vt:lpstr>Листы6-8 </vt:lpstr>
      <vt:lpstr>Лист9</vt:lpstr>
      <vt:lpstr>'Листы1-5'!Заголовки_для_печати</vt:lpstr>
      <vt:lpstr>'Листы6-8'!Заголовки_для_печати</vt:lpstr>
      <vt:lpstr>'Листы6-8 '!Заголовки_для_печати</vt:lpstr>
    </vt:vector>
  </TitlesOfParts>
  <Company>garant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koksharova</dc:creator>
  <cp:lastModifiedBy>School</cp:lastModifiedBy>
  <cp:lastPrinted>2025-02-05T06:52:59Z</cp:lastPrinted>
  <dcterms:created xsi:type="dcterms:W3CDTF">2004-09-19T06:34:00Z</dcterms:created>
  <dcterms:modified xsi:type="dcterms:W3CDTF">2025-02-25T12:56:13Z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61D998417ECB4FF5AA4FB1AF9CAD69CD_12</vt:lpwstr>
  </property>
  <property fmtid="{D5CDD505-2E9C-101B-9397-08002B2CF9AE}" pid="3" name="KSOProductBuildVer">
    <vt:lpwstr>1049-12.2.0.19307</vt:lpwstr>
  </property>
</Properties>
</file>